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DieseArbeitsmappe"/>
  <mc:AlternateContent xmlns:mc="http://schemas.openxmlformats.org/markup-compatibility/2006">
    <mc:Choice Requires="x15">
      <x15ac:absPath xmlns:x15ac="http://schemas.microsoft.com/office/spreadsheetml/2010/11/ac" url="Y:\Dossiers 2024 mises à jour PER\"/>
    </mc:Choice>
  </mc:AlternateContent>
  <xr:revisionPtr revIDLastSave="0" documentId="8_{ECBBE0E8-1992-41E4-BBEE-D4F6EB99E7D7}" xr6:coauthVersionLast="47" xr6:coauthVersionMax="47" xr10:uidLastSave="{00000000-0000-0000-0000-000000000000}"/>
  <bookViews>
    <workbookView xWindow="-108" yWindow="-108" windowWidth="23256" windowHeight="12576" tabRatio="538" firstSheet="2" activeTab="2"/>
  </bookViews>
  <sheets>
    <sheet name="Texte" sheetId="1" state="hidden" r:id="rId1"/>
    <sheet name="Corrections" sheetId="2" state="hidden" r:id="rId2"/>
    <sheet name="Linear" sheetId="3" r:id="rId3"/>
    <sheet name="B1" sheetId="4" r:id="rId4"/>
    <sheet name="B2" sheetId="5" r:id="rId5"/>
    <sheet name="B3" sheetId="6" r:id="rId6"/>
    <sheet name="B4" sheetId="7" r:id="rId7"/>
    <sheet name="B5" sheetId="8" r:id="rId8"/>
    <sheet name="B6" sheetId="10" r:id="rId9"/>
    <sheet name="Reserve" sheetId="9" r:id="rId10"/>
  </sheets>
  <definedNames>
    <definedName name="AusblendZeilen" localSheetId="2">Linear!$14:$14</definedName>
    <definedName name="BlattRef" localSheetId="0">Texte!$M$2:$M$10</definedName>
    <definedName name="Finished" localSheetId="0">Texte!$I$2</definedName>
    <definedName name="ProgrammName" localSheetId="0">Texte!$K$2</definedName>
    <definedName name="Resultate">Texte!$M$2:$M$10</definedName>
    <definedName name="Seite" localSheetId="0">Texte!$A$5</definedName>
    <definedName name="SprachIdx" localSheetId="0">Texte!$H$2</definedName>
    <definedName name="StartZelle" localSheetId="3">'B1'!$B$6</definedName>
    <definedName name="StartZelle" localSheetId="4">'B2'!$B$6</definedName>
    <definedName name="StartZelle" localSheetId="5">'B3'!$B$6</definedName>
    <definedName name="StartZelle" localSheetId="6">'B4'!$C$5</definedName>
    <definedName name="StartZelle" localSheetId="7">'B5'!$C$5</definedName>
    <definedName name="StartZelle" localSheetId="8">'B6'!$C$5</definedName>
    <definedName name="StartZelle" localSheetId="2">Linear!$C$3</definedName>
    <definedName name="StartZelle" localSheetId="9">Reserve!$A$1</definedName>
    <definedName name="TextBlattRef" localSheetId="1">Corrections!$G$2</definedName>
    <definedName name="txtCubes" localSheetId="0">Texte!$A$40</definedName>
    <definedName name="txtDate" localSheetId="0">Texte!$A$8</definedName>
    <definedName name="valCubes" localSheetId="2">Linear!$B$37</definedName>
    <definedName name="VersionsDatum" localSheetId="0">Texte!$L$2</definedName>
    <definedName name="VersionsNummer" localSheetId="0">Texte!$J$2</definedName>
    <definedName name="_xlnm.Print_Area" localSheetId="3">'B1'!$A$1:$J$65</definedName>
    <definedName name="_xlnm.Print_Area" localSheetId="4">'B2'!$A$1:$J$65</definedName>
    <definedName name="_xlnm.Print_Area" localSheetId="5">'B3'!$A$1:$J$65</definedName>
    <definedName name="_xlnm.Print_Area" localSheetId="6">'B4'!$A$1:$J$66</definedName>
    <definedName name="_xlnm.Print_Area" localSheetId="7">'B5'!$A$1:$J$66</definedName>
    <definedName name="_xlnm.Print_Area" localSheetId="8">'B6'!$A$1:$J$66</definedName>
    <definedName name="_xlnm.Print_Area" localSheetId="2">Linear!$B$1:$L$69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10" l="1"/>
  <c r="C59" i="10" s="1"/>
  <c r="A74" i="1"/>
  <c r="J55" i="3"/>
  <c r="A35" i="1"/>
  <c r="H9" i="8" s="1"/>
  <c r="B35" i="3" s="1"/>
  <c r="A36" i="1"/>
  <c r="I9" i="3"/>
  <c r="A83" i="1"/>
  <c r="B3" i="3"/>
  <c r="A84" i="1"/>
  <c r="B4" i="3"/>
  <c r="A88" i="1"/>
  <c r="B8" i="3"/>
  <c r="A87" i="1"/>
  <c r="B7" i="3"/>
  <c r="A86" i="1"/>
  <c r="B6" i="3"/>
  <c r="A85" i="1"/>
  <c r="B5" i="3"/>
  <c r="D3" i="10"/>
  <c r="B3" i="10"/>
  <c r="K36" i="3"/>
  <c r="M10" i="1"/>
  <c r="A4" i="1"/>
  <c r="I1" i="7"/>
  <c r="M7" i="1" s="1"/>
  <c r="A3" i="1"/>
  <c r="I1" i="5"/>
  <c r="M5" i="1"/>
  <c r="M2" i="1"/>
  <c r="A5" i="1"/>
  <c r="A82" i="1"/>
  <c r="L1" i="3"/>
  <c r="M3" i="1" s="1"/>
  <c r="G2" i="2"/>
  <c r="J37" i="3"/>
  <c r="I37" i="3"/>
  <c r="H37" i="3"/>
  <c r="J36" i="3"/>
  <c r="I36" i="3"/>
  <c r="H36" i="3"/>
  <c r="K31" i="3"/>
  <c r="G37" i="3"/>
  <c r="F37" i="3"/>
  <c r="G36" i="3"/>
  <c r="F36" i="3"/>
  <c r="E37" i="3"/>
  <c r="E36" i="3"/>
  <c r="E28" i="3"/>
  <c r="H16" i="3"/>
  <c r="E16" i="3"/>
  <c r="H17" i="3"/>
  <c r="E17" i="3"/>
  <c r="H18" i="3"/>
  <c r="E18" i="3"/>
  <c r="H19" i="3"/>
  <c r="E19" i="3"/>
  <c r="H20" i="3"/>
  <c r="E20" i="3"/>
  <c r="H21" i="3"/>
  <c r="E21" i="3"/>
  <c r="H22" i="3"/>
  <c r="E22" i="3"/>
  <c r="H23" i="3"/>
  <c r="E23" i="3"/>
  <c r="H24" i="3"/>
  <c r="E24" i="3"/>
  <c r="H25" i="3"/>
  <c r="E25" i="3"/>
  <c r="H26" i="3"/>
  <c r="E26" i="3"/>
  <c r="H27" i="3"/>
  <c r="E27" i="3"/>
  <c r="H28" i="3"/>
  <c r="H29" i="3"/>
  <c r="E29" i="3"/>
  <c r="H30" i="3"/>
  <c r="E30" i="3"/>
  <c r="H31" i="3"/>
  <c r="E31" i="3"/>
  <c r="H32" i="3"/>
  <c r="E32" i="3"/>
  <c r="H33" i="3"/>
  <c r="E33" i="3"/>
  <c r="E34" i="3"/>
  <c r="E3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C59" i="1"/>
  <c r="B59" i="1"/>
  <c r="A59" i="1" s="1"/>
  <c r="F51" i="3" s="1"/>
  <c r="A56" i="1"/>
  <c r="B51" i="3" s="1"/>
  <c r="K16" i="3"/>
  <c r="D16" i="3"/>
  <c r="K17" i="3"/>
  <c r="K45" i="3" s="1"/>
  <c r="D17" i="3"/>
  <c r="K18" i="3"/>
  <c r="D18" i="3"/>
  <c r="K19" i="3"/>
  <c r="D19" i="3"/>
  <c r="K20" i="3"/>
  <c r="D20" i="3"/>
  <c r="K21" i="3"/>
  <c r="D21" i="3"/>
  <c r="K22" i="3"/>
  <c r="D22" i="3"/>
  <c r="K23" i="3"/>
  <c r="D23" i="3"/>
  <c r="K24" i="3"/>
  <c r="D24" i="3"/>
  <c r="K25" i="3"/>
  <c r="D25" i="3"/>
  <c r="K26" i="3"/>
  <c r="D26" i="3"/>
  <c r="K27" i="3"/>
  <c r="D27" i="3"/>
  <c r="K28" i="3"/>
  <c r="K29" i="3"/>
  <c r="K30" i="3"/>
  <c r="D34" i="3"/>
  <c r="D35" i="3"/>
  <c r="A29" i="1"/>
  <c r="G13" i="3"/>
  <c r="F45" i="3" s="1"/>
  <c r="F50" i="3" s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A49" i="1"/>
  <c r="B45" i="3"/>
  <c r="A40" i="1"/>
  <c r="D9" i="10"/>
  <c r="B37" i="3"/>
  <c r="A39" i="1"/>
  <c r="B9" i="10" s="1"/>
  <c r="B36" i="3" s="1"/>
  <c r="A23" i="1"/>
  <c r="B8" i="7" s="1"/>
  <c r="D8" i="7" s="1"/>
  <c r="B8" i="10"/>
  <c r="A41" i="1"/>
  <c r="B4" i="7"/>
  <c r="D4" i="7"/>
  <c r="F4" i="7"/>
  <c r="H4" i="7" s="1"/>
  <c r="B4" i="10" s="1"/>
  <c r="D4" i="10" s="1"/>
  <c r="A81" i="1"/>
  <c r="D1" i="3"/>
  <c r="A24" i="1"/>
  <c r="F4" i="10" s="1"/>
  <c r="H4" i="10" s="1"/>
  <c r="A20" i="1"/>
  <c r="D5" i="4" s="1"/>
  <c r="B5" i="10"/>
  <c r="D5" i="10" s="1"/>
  <c r="A21" i="1"/>
  <c r="B6" i="10"/>
  <c r="D6" i="10"/>
  <c r="F6" i="10" s="1"/>
  <c r="H6" i="10" s="1"/>
  <c r="A22" i="1"/>
  <c r="J13" i="3" s="1"/>
  <c r="J40" i="3" s="1"/>
  <c r="B7" i="10"/>
  <c r="D7" i="10" s="1"/>
  <c r="A25" i="1"/>
  <c r="B7" i="4"/>
  <c r="A17" i="1"/>
  <c r="A27" i="1"/>
  <c r="D12" i="10"/>
  <c r="A28" i="1"/>
  <c r="F13" i="3"/>
  <c r="F44" i="3" s="1"/>
  <c r="F49" i="3" s="1"/>
  <c r="B11" i="4"/>
  <c r="B14" i="8" s="1"/>
  <c r="B14" i="10"/>
  <c r="A8" i="1"/>
  <c r="B12" i="4"/>
  <c r="A16" i="1"/>
  <c r="C15" i="10"/>
  <c r="E15" i="10" s="1"/>
  <c r="A19" i="1"/>
  <c r="G15" i="10"/>
  <c r="I15" i="10"/>
  <c r="A76" i="1"/>
  <c r="B13" i="4"/>
  <c r="A77" i="1"/>
  <c r="B57" i="4"/>
  <c r="A14" i="1"/>
  <c r="B58" i="10"/>
  <c r="D58" i="10"/>
  <c r="E58" i="10"/>
  <c r="E59" i="10" s="1"/>
  <c r="H58" i="10"/>
  <c r="A15" i="1"/>
  <c r="B59" i="7" s="1"/>
  <c r="D59" i="7" s="1"/>
  <c r="F59" i="7" s="1"/>
  <c r="H59" i="7" s="1"/>
  <c r="B59" i="10"/>
  <c r="D59" i="10" s="1"/>
  <c r="F59" i="10" s="1"/>
  <c r="H59" i="10" s="1"/>
  <c r="G59" i="10"/>
  <c r="I59" i="10"/>
  <c r="A13" i="1"/>
  <c r="B60" i="4"/>
  <c r="B61" i="7" s="1"/>
  <c r="A30" i="1"/>
  <c r="B62" i="4" s="1"/>
  <c r="B62" i="5" s="1"/>
  <c r="A31" i="1"/>
  <c r="F62" i="4"/>
  <c r="A32" i="1"/>
  <c r="B64" i="4"/>
  <c r="B64" i="5"/>
  <c r="A65" i="1"/>
  <c r="I55" i="3"/>
  <c r="A64" i="1"/>
  <c r="I54" i="3"/>
  <c r="A63" i="1"/>
  <c r="H55" i="3"/>
  <c r="A62" i="1"/>
  <c r="H54" i="3"/>
  <c r="A91" i="1"/>
  <c r="H5" i="3"/>
  <c r="A72" i="1"/>
  <c r="C62" i="3"/>
  <c r="A43" i="1"/>
  <c r="I12" i="3"/>
  <c r="A61" i="1"/>
  <c r="B55" i="3"/>
  <c r="A51" i="1"/>
  <c r="H47" i="3"/>
  <c r="A67" i="1"/>
  <c r="C57" i="3"/>
  <c r="A68" i="1"/>
  <c r="C58" i="3"/>
  <c r="A69" i="1"/>
  <c r="C59" i="3"/>
  <c r="A70" i="1"/>
  <c r="C60" i="3"/>
  <c r="A71" i="1"/>
  <c r="C61" i="3" s="1"/>
  <c r="I58" i="4"/>
  <c r="G58" i="4"/>
  <c r="E58" i="4"/>
  <c r="C58" i="4"/>
  <c r="F9" i="4"/>
  <c r="B9" i="4"/>
  <c r="H9" i="4"/>
  <c r="D9" i="4"/>
  <c r="A10" i="1"/>
  <c r="B58" i="4"/>
  <c r="A9" i="1"/>
  <c r="C12" i="4"/>
  <c r="C12" i="5" s="1"/>
  <c r="A7" i="1"/>
  <c r="B8" i="4"/>
  <c r="B8" i="5" s="1"/>
  <c r="B8" i="6" s="1"/>
  <c r="D8" i="6" s="1"/>
  <c r="F8" i="6" s="1"/>
  <c r="H8" i="6" s="1"/>
  <c r="A6" i="1"/>
  <c r="B4" i="4" s="1"/>
  <c r="D4" i="4" s="1"/>
  <c r="F4" i="4" s="1"/>
  <c r="I58" i="5"/>
  <c r="G58" i="5"/>
  <c r="E58" i="5"/>
  <c r="C58" i="5"/>
  <c r="H9" i="5"/>
  <c r="F9" i="5"/>
  <c r="D9" i="5"/>
  <c r="B9" i="5"/>
  <c r="I58" i="6"/>
  <c r="G58" i="6"/>
  <c r="E58" i="6"/>
  <c r="C58" i="6"/>
  <c r="H9" i="6"/>
  <c r="F9" i="6"/>
  <c r="D9" i="6"/>
  <c r="B9" i="6"/>
  <c r="F5" i="6"/>
  <c r="D5" i="6"/>
  <c r="C58" i="7"/>
  <c r="E58" i="7"/>
  <c r="G58" i="7"/>
  <c r="I58" i="7"/>
  <c r="C59" i="7"/>
  <c r="E59" i="7"/>
  <c r="G59" i="7"/>
  <c r="I59" i="7"/>
  <c r="H3" i="7"/>
  <c r="F3" i="7"/>
  <c r="D3" i="7"/>
  <c r="B3" i="7"/>
  <c r="F8" i="7"/>
  <c r="H8" i="7" s="1"/>
  <c r="H12" i="7"/>
  <c r="F12" i="7"/>
  <c r="D12" i="7"/>
  <c r="B12" i="7"/>
  <c r="D3" i="8"/>
  <c r="B3" i="8"/>
  <c r="I59" i="8"/>
  <c r="G59" i="8"/>
  <c r="E58" i="8"/>
  <c r="E59" i="8"/>
  <c r="C58" i="8"/>
  <c r="C59" i="8"/>
  <c r="H58" i="8"/>
  <c r="A34" i="1"/>
  <c r="F9" i="8"/>
  <c r="B34" i="3"/>
  <c r="A38" i="1"/>
  <c r="D9" i="8"/>
  <c r="B33" i="3"/>
  <c r="A37" i="1"/>
  <c r="B9" i="8" s="1"/>
  <c r="B32" i="3" s="1"/>
  <c r="B5" i="8"/>
  <c r="D5" i="8" s="1"/>
  <c r="H12" i="8"/>
  <c r="F12" i="8"/>
  <c r="D12" i="8"/>
  <c r="B12" i="8"/>
  <c r="G15" i="8"/>
  <c r="I15" i="8" s="1"/>
  <c r="B16" i="3"/>
  <c r="F16" i="3"/>
  <c r="B17" i="3"/>
  <c r="F17" i="3"/>
  <c r="B18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B19" i="3"/>
  <c r="B20" i="3"/>
  <c r="B21" i="3"/>
  <c r="B22" i="3"/>
  <c r="B23" i="3"/>
  <c r="B24" i="3"/>
  <c r="B25" i="3"/>
  <c r="B26" i="3"/>
  <c r="B27" i="3"/>
  <c r="B28" i="3"/>
  <c r="L28" i="3"/>
  <c r="B29" i="3"/>
  <c r="L29" i="3"/>
  <c r="B30" i="3"/>
  <c r="L30" i="3"/>
  <c r="B31" i="3"/>
  <c r="L31" i="3"/>
  <c r="L32" i="3"/>
  <c r="L33" i="3"/>
  <c r="A89" i="1"/>
  <c r="H3" i="3" s="1"/>
  <c r="A90" i="1"/>
  <c r="H4" i="3" s="1"/>
  <c r="A92" i="1"/>
  <c r="H6" i="3" s="1"/>
  <c r="A93" i="1"/>
  <c r="H7" i="3"/>
  <c r="A94" i="1"/>
  <c r="H8" i="3" s="1"/>
  <c r="A79" i="1"/>
  <c r="H9" i="3"/>
  <c r="A80" i="1"/>
  <c r="J9" i="3" s="1"/>
  <c r="A42" i="1"/>
  <c r="B12" i="3"/>
  <c r="B13" i="3"/>
  <c r="D13" i="3"/>
  <c r="A44" i="1"/>
  <c r="B40" i="3"/>
  <c r="A45" i="1"/>
  <c r="B41" i="3"/>
  <c r="A50" i="1"/>
  <c r="F41" i="3" s="1"/>
  <c r="A46" i="1"/>
  <c r="B42" i="3"/>
  <c r="A47" i="1"/>
  <c r="B43" i="3" s="1"/>
  <c r="A48" i="1"/>
  <c r="B44" i="3"/>
  <c r="A52" i="1"/>
  <c r="B48" i="3" s="1"/>
  <c r="A58" i="1"/>
  <c r="E13" i="3" s="1"/>
  <c r="F43" i="3" s="1"/>
  <c r="F48" i="3" s="1"/>
  <c r="A53" i="1"/>
  <c r="B49" i="3"/>
  <c r="A54" i="1"/>
  <c r="B50" i="3" s="1"/>
  <c r="A60" i="1"/>
  <c r="B54" i="3"/>
  <c r="A66" i="1"/>
  <c r="C56" i="3" s="1"/>
  <c r="A78" i="1"/>
  <c r="A73" i="1"/>
  <c r="J54" i="3" s="1"/>
  <c r="A57" i="1"/>
  <c r="B65" i="3"/>
  <c r="A95" i="1"/>
  <c r="A96" i="1"/>
  <c r="H4" i="1"/>
  <c r="H5" i="1"/>
  <c r="H3" i="1"/>
  <c r="A75" i="1"/>
  <c r="A55" i="1"/>
  <c r="A33" i="1"/>
  <c r="A26" i="1"/>
  <c r="A18" i="1"/>
  <c r="A12" i="1"/>
  <c r="A11" i="1"/>
  <c r="B12" i="10"/>
  <c r="I1" i="8"/>
  <c r="M8" i="1"/>
  <c r="I1" i="10"/>
  <c r="M9" i="1" s="1"/>
  <c r="B61" i="10"/>
  <c r="B6" i="7"/>
  <c r="D6" i="7"/>
  <c r="F6" i="7"/>
  <c r="H6" i="7" s="1"/>
  <c r="F12" i="10"/>
  <c r="B7" i="7"/>
  <c r="D7" i="7"/>
  <c r="F7" i="7" s="1"/>
  <c r="H7" i="7" s="1"/>
  <c r="H12" i="10"/>
  <c r="D14" i="10"/>
  <c r="B59" i="8"/>
  <c r="D59" i="8"/>
  <c r="F59" i="8" s="1"/>
  <c r="H59" i="8" s="1"/>
  <c r="B7" i="8"/>
  <c r="D7" i="8" s="1"/>
  <c r="D11" i="6"/>
  <c r="H5" i="5"/>
  <c r="H11" i="4"/>
  <c r="B11" i="6"/>
  <c r="B6" i="8"/>
  <c r="D6" i="8"/>
  <c r="F6" i="8"/>
  <c r="H6" i="8" s="1"/>
  <c r="F4" i="8"/>
  <c r="H4" i="8"/>
  <c r="F5" i="4"/>
  <c r="F2" i="6"/>
  <c r="F2" i="10"/>
  <c r="F2" i="4"/>
  <c r="F2" i="8"/>
  <c r="F2" i="7"/>
  <c r="F2" i="5"/>
  <c r="F14" i="7"/>
  <c r="B58" i="7"/>
  <c r="D58" i="7" s="1"/>
  <c r="F58" i="7" s="1"/>
  <c r="H58" i="7" s="1"/>
  <c r="I1" i="4"/>
  <c r="M4" i="1"/>
  <c r="B58" i="8"/>
  <c r="D58" i="8" s="1"/>
  <c r="H5" i="4"/>
  <c r="I13" i="3"/>
  <c r="I40" i="3" s="1"/>
  <c r="I1" i="6"/>
  <c r="M6" i="1"/>
  <c r="B61" i="8"/>
  <c r="F14" i="10"/>
  <c r="D11" i="4"/>
  <c r="B10" i="4"/>
  <c r="H14" i="8"/>
  <c r="B14" i="7"/>
  <c r="F11" i="6"/>
  <c r="B60" i="5"/>
  <c r="D14" i="7"/>
  <c r="H11" i="6"/>
  <c r="B5" i="4"/>
  <c r="K41" i="3"/>
  <c r="K42" i="3" s="1"/>
  <c r="K43" i="3"/>
  <c r="J44" i="3"/>
  <c r="J41" i="3"/>
  <c r="J42" i="3" s="1"/>
  <c r="J48" i="3" s="1"/>
  <c r="H45" i="3"/>
  <c r="H41" i="3"/>
  <c r="H42" i="3" s="1"/>
  <c r="H50" i="3" s="1"/>
  <c r="D8" i="5"/>
  <c r="F8" i="5" s="1"/>
  <c r="H8" i="5" s="1"/>
  <c r="J45" i="3"/>
  <c r="I43" i="3"/>
  <c r="H48" i="3"/>
  <c r="J43" i="3"/>
  <c r="B63" i="7"/>
  <c r="B63" i="8"/>
  <c r="B67" i="3" s="1"/>
  <c r="B65" i="8"/>
  <c r="B69" i="3" s="1"/>
  <c r="B7" i="5"/>
  <c r="B10" i="7" s="1"/>
  <c r="D7" i="4"/>
  <c r="F7" i="4"/>
  <c r="H7" i="4"/>
  <c r="B4" i="8"/>
  <c r="D4" i="8" s="1"/>
  <c r="B2" i="8"/>
  <c r="B4" i="5"/>
  <c r="D4" i="5" s="1"/>
  <c r="H4" i="4"/>
  <c r="D1" i="8"/>
  <c r="D1" i="5"/>
  <c r="D1" i="6"/>
  <c r="D1" i="4"/>
  <c r="D1" i="10"/>
  <c r="D1" i="7"/>
  <c r="D13" i="4"/>
  <c r="F13" i="4"/>
  <c r="H13" i="4"/>
  <c r="B13" i="5"/>
  <c r="B13" i="6" s="1"/>
  <c r="B16" i="7" s="1"/>
  <c r="B58" i="5"/>
  <c r="D58" i="4"/>
  <c r="F58" i="4"/>
  <c r="H58" i="4" s="1"/>
  <c r="B12" i="5"/>
  <c r="D12" i="4"/>
  <c r="F12" i="4"/>
  <c r="H12" i="4" s="1"/>
  <c r="C15" i="7"/>
  <c r="E15" i="7"/>
  <c r="G15" i="7" s="1"/>
  <c r="I15" i="7" s="1"/>
  <c r="B13" i="8"/>
  <c r="C15" i="8"/>
  <c r="E15" i="8" s="1"/>
  <c r="H10" i="4"/>
  <c r="E12" i="4"/>
  <c r="G12" i="4" s="1"/>
  <c r="I12" i="4" s="1"/>
  <c r="F13" i="8"/>
  <c r="F13" i="7"/>
  <c r="D10" i="4"/>
  <c r="H10" i="5"/>
  <c r="D10" i="6"/>
  <c r="F13" i="10"/>
  <c r="B10" i="6"/>
  <c r="F10" i="6"/>
  <c r="H13" i="10"/>
  <c r="B10" i="5"/>
  <c r="D10" i="5"/>
  <c r="B13" i="10"/>
  <c r="D13" i="8"/>
  <c r="J50" i="3"/>
  <c r="J49" i="3"/>
  <c r="D13" i="5"/>
  <c r="F13" i="5" s="1"/>
  <c r="H13" i="5" s="1"/>
  <c r="F4" i="5"/>
  <c r="H4" i="5"/>
  <c r="B4" i="6"/>
  <c r="D4" i="6" s="1"/>
  <c r="F4" i="6" s="1"/>
  <c r="H4" i="6" s="1"/>
  <c r="B15" i="10"/>
  <c r="D15" i="10" s="1"/>
  <c r="F15" i="10"/>
  <c r="H15" i="10" s="1"/>
  <c r="D12" i="5"/>
  <c r="F12" i="5" s="1"/>
  <c r="H12" i="5"/>
  <c r="B12" i="6"/>
  <c r="D12" i="6" s="1"/>
  <c r="F12" i="6" s="1"/>
  <c r="H12" i="6" s="1"/>
  <c r="B15" i="7"/>
  <c r="D15" i="7"/>
  <c r="F15" i="7" s="1"/>
  <c r="H15" i="7" s="1"/>
  <c r="B15" i="8"/>
  <c r="D15" i="8"/>
  <c r="F15" i="8" s="1"/>
  <c r="H15" i="8"/>
  <c r="B58" i="6"/>
  <c r="D58" i="6"/>
  <c r="F58" i="6" s="1"/>
  <c r="H58" i="6" s="1"/>
  <c r="D58" i="5"/>
  <c r="F58" i="5"/>
  <c r="H58" i="5" s="1"/>
  <c r="B7" i="6"/>
  <c r="H7" i="6" s="1"/>
  <c r="D7" i="5"/>
  <c r="F7" i="5"/>
  <c r="H7" i="5" s="1"/>
  <c r="D7" i="6"/>
  <c r="D13" i="6"/>
  <c r="F13" i="6"/>
  <c r="H13" i="6" s="1"/>
  <c r="B16" i="8" l="1"/>
  <c r="D16" i="8" s="1"/>
  <c r="F16" i="8" s="1"/>
  <c r="H16" i="8" s="1"/>
  <c r="B16" i="10"/>
  <c r="D16" i="10" s="1"/>
  <c r="F16" i="10" s="1"/>
  <c r="H16" i="10" s="1"/>
  <c r="D16" i="7"/>
  <c r="F16" i="7" s="1"/>
  <c r="H16" i="7" s="1"/>
  <c r="F10" i="7"/>
  <c r="H10" i="7"/>
  <c r="D10" i="7"/>
  <c r="F64" i="4"/>
  <c r="F62" i="5"/>
  <c r="B11" i="10"/>
  <c r="D11" i="10" s="1"/>
  <c r="F11" i="10" s="1"/>
  <c r="H11" i="10" s="1"/>
  <c r="B11" i="7"/>
  <c r="D11" i="7" s="1"/>
  <c r="F11" i="7" s="1"/>
  <c r="H11" i="7" s="1"/>
  <c r="B11" i="8"/>
  <c r="D11" i="8" s="1"/>
  <c r="F11" i="8" s="1"/>
  <c r="H11" i="8" s="1"/>
  <c r="B2" i="7"/>
  <c r="B2" i="10"/>
  <c r="B10" i="8"/>
  <c r="B10" i="10"/>
  <c r="B2" i="6"/>
  <c r="F7" i="6"/>
  <c r="K50" i="3"/>
  <c r="K48" i="3"/>
  <c r="K49" i="3"/>
  <c r="B65" i="10"/>
  <c r="B64" i="6"/>
  <c r="B2" i="4"/>
  <c r="B65" i="7"/>
  <c r="K44" i="3"/>
  <c r="H44" i="3"/>
  <c r="I44" i="3"/>
  <c r="C12" i="6"/>
  <c r="E12" i="6" s="1"/>
  <c r="G12" i="6" s="1"/>
  <c r="I12" i="6" s="1"/>
  <c r="E12" i="5"/>
  <c r="G12" i="5" s="1"/>
  <c r="I12" i="5" s="1"/>
  <c r="B63" i="10"/>
  <c r="B62" i="6"/>
  <c r="B57" i="5"/>
  <c r="D57" i="4"/>
  <c r="F57" i="4" s="1"/>
  <c r="H57" i="4" s="1"/>
  <c r="I41" i="3"/>
  <c r="I42" i="3" s="1"/>
  <c r="H43" i="3"/>
  <c r="H51" i="3" s="1"/>
  <c r="B2" i="5"/>
  <c r="H49" i="3"/>
  <c r="F10" i="4"/>
  <c r="F10" i="5"/>
  <c r="B13" i="7"/>
  <c r="H13" i="8"/>
  <c r="D13" i="10"/>
  <c r="H10" i="6"/>
  <c r="D13" i="7"/>
  <c r="H13" i="7"/>
  <c r="I45" i="3"/>
  <c r="F11" i="5"/>
  <c r="D11" i="5"/>
  <c r="D14" i="8"/>
  <c r="H14" i="7"/>
  <c r="D8" i="4"/>
  <c r="F8" i="4" s="1"/>
  <c r="H8" i="4" s="1"/>
  <c r="F11" i="4"/>
  <c r="H11" i="5"/>
  <c r="B11" i="5"/>
  <c r="H14" i="10"/>
  <c r="F14" i="8"/>
  <c r="K13" i="3"/>
  <c r="K40" i="3" s="1"/>
  <c r="H5" i="6"/>
  <c r="B60" i="6"/>
  <c r="B5" i="6"/>
  <c r="B5" i="7"/>
  <c r="D5" i="7" s="1"/>
  <c r="F5" i="7" s="1"/>
  <c r="H5" i="7" s="1"/>
  <c r="B5" i="5"/>
  <c r="D5" i="5"/>
  <c r="F5" i="5"/>
  <c r="H13" i="3"/>
  <c r="H40" i="3" s="1"/>
  <c r="H10" i="10" l="1"/>
  <c r="D10" i="10"/>
  <c r="F10" i="10"/>
  <c r="I50" i="3"/>
  <c r="I49" i="3"/>
  <c r="I48" i="3"/>
  <c r="H10" i="8"/>
  <c r="F10" i="8"/>
  <c r="D10" i="8"/>
  <c r="B57" i="6"/>
  <c r="D57" i="5"/>
  <c r="F57" i="5" s="1"/>
  <c r="H57" i="5" s="1"/>
  <c r="F63" i="8"/>
  <c r="F63" i="7"/>
  <c r="F65" i="7" s="1"/>
  <c r="F63" i="10"/>
  <c r="F65" i="10" s="1"/>
  <c r="F64" i="5"/>
  <c r="F62" i="6"/>
  <c r="F64" i="6" s="1"/>
  <c r="B57" i="7" l="1"/>
  <c r="D57" i="6"/>
  <c r="F57" i="6" s="1"/>
  <c r="H57" i="6" s="1"/>
  <c r="F65" i="8"/>
  <c r="H67" i="3"/>
  <c r="H69" i="3" s="1"/>
  <c r="B57" i="10" l="1"/>
  <c r="D57" i="10" s="1"/>
  <c r="F57" i="10" s="1"/>
  <c r="H57" i="10" s="1"/>
  <c r="B57" i="8"/>
  <c r="D57" i="8" s="1"/>
  <c r="F57" i="8" s="1"/>
  <c r="H57" i="8" s="1"/>
  <c r="D57" i="7"/>
  <c r="F57" i="7" s="1"/>
  <c r="H57" i="7" s="1"/>
</calcChain>
</file>

<file path=xl/sharedStrings.xml><?xml version="1.0" encoding="utf-8"?>
<sst xmlns="http://schemas.openxmlformats.org/spreadsheetml/2006/main" count="255" uniqueCount="218">
  <si>
    <t>Texte</t>
  </si>
  <si>
    <t>Français</t>
  </si>
  <si>
    <t>Deutsch</t>
  </si>
  <si>
    <t>Entrée aliments</t>
  </si>
  <si>
    <t>Mischfutterzufuhr</t>
  </si>
  <si>
    <t>Futterzufuhr</t>
  </si>
  <si>
    <t>Animaux</t>
  </si>
  <si>
    <t>Tiere</t>
  </si>
  <si>
    <t>par kg d'aliment</t>
  </si>
  <si>
    <t>pro kg Futter</t>
  </si>
  <si>
    <t>Date</t>
  </si>
  <si>
    <t>Datum</t>
  </si>
  <si>
    <t>kg aliment</t>
  </si>
  <si>
    <t>kg Futter</t>
  </si>
  <si>
    <t>Total entrée</t>
  </si>
  <si>
    <t>Total Zufuhr</t>
  </si>
  <si>
    <t>Organisation de contrôle      Date:</t>
  </si>
  <si>
    <t>Kantonale Kontrollstelle      Datum:</t>
  </si>
  <si>
    <t>Signature:</t>
  </si>
  <si>
    <t>Unterschrift:</t>
  </si>
  <si>
    <t>Tous les aliments utilisés doivent être saisis.</t>
  </si>
  <si>
    <t>Es müssen alle eingesetzten Futtermittel erfasst werden.</t>
  </si>
  <si>
    <t>En kg MF</t>
  </si>
  <si>
    <t>In kg FS</t>
  </si>
  <si>
    <t>En kg MS</t>
  </si>
  <si>
    <t>In kg TS</t>
  </si>
  <si>
    <t>kg MF</t>
  </si>
  <si>
    <t>kg FS</t>
  </si>
  <si>
    <t>par kg MS</t>
  </si>
  <si>
    <t>pro kg TS</t>
  </si>
  <si>
    <t>Mois</t>
  </si>
  <si>
    <t>Monat</t>
  </si>
  <si>
    <t>kg MS</t>
  </si>
  <si>
    <t>kg TS</t>
  </si>
  <si>
    <t>Porcs à l'engrais</t>
  </si>
  <si>
    <t>Mastschweine</t>
  </si>
  <si>
    <t>Truies d'él./ verrat</t>
  </si>
  <si>
    <t>Zuchtschw./ Eber</t>
  </si>
  <si>
    <t>Porcelets</t>
  </si>
  <si>
    <t>Ferkel</t>
  </si>
  <si>
    <t>Poules pondeuses</t>
  </si>
  <si>
    <t>Legehennen</t>
  </si>
  <si>
    <t>Saisie en kg MS</t>
  </si>
  <si>
    <t>In kg TS erfassen</t>
  </si>
  <si>
    <t>MS en %</t>
  </si>
  <si>
    <t>TS in %</t>
  </si>
  <si>
    <t>MJ EMV</t>
  </si>
  <si>
    <t>MJ UEG</t>
  </si>
  <si>
    <t>MJ EDP/EMV</t>
  </si>
  <si>
    <t>MJ VES/UEG</t>
  </si>
  <si>
    <t>g MA</t>
  </si>
  <si>
    <t>g RP</t>
  </si>
  <si>
    <t>g P</t>
  </si>
  <si>
    <t>Organisation de contrôle, Date:</t>
  </si>
  <si>
    <t>Kantonale Kontrollstelle, Datum:</t>
  </si>
  <si>
    <t>Exploitant, Date:</t>
  </si>
  <si>
    <t>Betriebsleiter, Datum:</t>
  </si>
  <si>
    <t>Répartition en %</t>
  </si>
  <si>
    <t>Futter in % Aufteilen</t>
  </si>
  <si>
    <t>Maïs plante entière</t>
  </si>
  <si>
    <t>Mais ganze Pflanze</t>
  </si>
  <si>
    <t>Lactosérum</t>
  </si>
  <si>
    <t>Schotte</t>
  </si>
  <si>
    <t>CCM</t>
  </si>
  <si>
    <t>Aufteilung in %</t>
  </si>
  <si>
    <t>Résumé des entrées d'aliments sur l'exploitation</t>
  </si>
  <si>
    <t>Zusammenfassung der Futterzufuhr auf dem Betrieb</t>
  </si>
  <si>
    <t>kg d'aliment par catégorie d'animaux</t>
  </si>
  <si>
    <t>kg Futter pro Tierkategorie</t>
  </si>
  <si>
    <t>Résumé des teneurs par catégorie d'animaux</t>
  </si>
  <si>
    <t>Zusammenfassung der Gehalte nach Tierkategorie</t>
  </si>
  <si>
    <t>Matière sèche affouragée</t>
  </si>
  <si>
    <t>Verfütterte Trockensubstanz</t>
  </si>
  <si>
    <t>Quantité d'aliment à 88 % MS</t>
  </si>
  <si>
    <t>Menge Futter in 88% TS</t>
  </si>
  <si>
    <t>Energie total</t>
  </si>
  <si>
    <t>Total Energie</t>
  </si>
  <si>
    <t>Protéines totales</t>
  </si>
  <si>
    <t>Total Protein</t>
  </si>
  <si>
    <t>Phosphore total</t>
  </si>
  <si>
    <t>Total Phosphor</t>
  </si>
  <si>
    <t>Teneurs moyennes par kg d'aliment à 88%</t>
  </si>
  <si>
    <t>Durchschnittsgehalt pro kg Futter 88%</t>
  </si>
  <si>
    <t>Teneur moyenne en énergie</t>
  </si>
  <si>
    <t>Durchschnittsgehalt Energie</t>
  </si>
  <si>
    <t>Teneur moyenne en protéines</t>
  </si>
  <si>
    <t xml:space="preserve">Durchschnittsgehalt Protein </t>
  </si>
  <si>
    <t>Teneur moyenne en phosphore</t>
  </si>
  <si>
    <t>Durchschnittsgehalt Phosphor</t>
  </si>
  <si>
    <t>Teneurs moyennes par MJ</t>
  </si>
  <si>
    <t>Durchschnittsgehalt pro MJ</t>
  </si>
  <si>
    <t>L'exploitant certifie l'exactitude des informations saisies sur cette feuille ainsi que les indications sur les achats d'aliments.</t>
  </si>
  <si>
    <t>Der Betriebsleiter bestätigt die Vollständigkeit der Angaben auf diesem Blatt, wie auch auf den Aufzeichnungen zu den Futterzufuhren.</t>
  </si>
  <si>
    <t>MJ EDP ou EMV</t>
  </si>
  <si>
    <t>MJ VES o. UEG</t>
  </si>
  <si>
    <t>Répartition</t>
  </si>
  <si>
    <t>Aufteilen</t>
  </si>
  <si>
    <t>Début</t>
  </si>
  <si>
    <t>Anfang</t>
  </si>
  <si>
    <t>Fin</t>
  </si>
  <si>
    <t>Ende</t>
  </si>
  <si>
    <t>Places</t>
  </si>
  <si>
    <t>Plätze</t>
  </si>
  <si>
    <t>Durée:</t>
  </si>
  <si>
    <t>Dauer:</t>
  </si>
  <si>
    <t>Jours</t>
  </si>
  <si>
    <t>Tage</t>
  </si>
  <si>
    <t>Résultat</t>
  </si>
  <si>
    <t>Resultate</t>
  </si>
  <si>
    <t>No cantonal:</t>
  </si>
  <si>
    <t>Betriebs-Nr:</t>
  </si>
  <si>
    <t>Nom:</t>
  </si>
  <si>
    <t>Name:</t>
  </si>
  <si>
    <t>Prénom:</t>
  </si>
  <si>
    <t>Vorname:</t>
  </si>
  <si>
    <t>Adresse:</t>
  </si>
  <si>
    <t>NPA, lieu:</t>
  </si>
  <si>
    <t>PLZ, Ort:</t>
  </si>
  <si>
    <t>Calculé par:</t>
  </si>
  <si>
    <t>Berechnet durch:</t>
  </si>
  <si>
    <t>No téléphone:</t>
  </si>
  <si>
    <t>Telefon-Nr.:</t>
  </si>
  <si>
    <t>Firme:</t>
  </si>
  <si>
    <t>Firma:</t>
  </si>
  <si>
    <t>Date début:</t>
  </si>
  <si>
    <t>Date fin:</t>
  </si>
  <si>
    <t>Signature de l'exploitant:</t>
  </si>
  <si>
    <t>Unterschrift Betriebsleiter:</t>
  </si>
  <si>
    <t>Blatt</t>
  </si>
  <si>
    <t>Anpassungen</t>
  </si>
  <si>
    <t>Grund</t>
  </si>
  <si>
    <t>Linear</t>
  </si>
  <si>
    <t>Bei allen Tierarten können die Tier mit einer Kommastelle angegeben werden (analog Impex)</t>
  </si>
  <si>
    <t>GT 19.5.2004</t>
  </si>
  <si>
    <t>Text auf französisch "truies non allaitantes" statt "truies gestantes". Wirkt sich auf Blatt Linear aus.</t>
  </si>
  <si>
    <t>AZI</t>
  </si>
  <si>
    <t>Anpassungen der Werte des gelben Buchs: 
Schotte  137 RP, 7.3 P; 
Maïs ganze Pflanze 100 %TS, 11 MJ, 74 RP, 2 P.</t>
  </si>
  <si>
    <t>Anpassungen ALP</t>
  </si>
  <si>
    <t>Berechnungen G16 bis J35 waren falsch, Korrektur bei Anfang und Endinventar</t>
  </si>
  <si>
    <t>Fehlermeldung T. Schildknecht</t>
  </si>
  <si>
    <t>%</t>
  </si>
  <si>
    <t>kg</t>
  </si>
  <si>
    <t>.........................................…</t>
  </si>
  <si>
    <t>Angepasste Gehaltswerte für Schotte, CCM, Mais ganze Pflanze u. Wiesenfutter  aufgrund Futtermitteldatenbank ALP</t>
  </si>
  <si>
    <t>GT 12.03.08</t>
  </si>
  <si>
    <t>GT Dez.08</t>
  </si>
  <si>
    <t>B5</t>
  </si>
  <si>
    <t>Angepasste Gehaltswerte für Wiesenfutter  aufgrund Futtermitteldatenbank ALP</t>
  </si>
  <si>
    <t>GT Nov.09</t>
  </si>
  <si>
    <t>Mastschweine und Remonten &lt; 6 Mte</t>
  </si>
  <si>
    <t>Zuchteber</t>
  </si>
  <si>
    <t>Nicht säugende Zuchtsauen &gt; 6 Mte</t>
  </si>
  <si>
    <t>Säugende Zuchtsauen</t>
  </si>
  <si>
    <t>Stallplätze</t>
  </si>
  <si>
    <t>Adresszusatz:</t>
  </si>
  <si>
    <t>Fax / e-mail:</t>
  </si>
  <si>
    <t>Fax / E-Mail:</t>
  </si>
  <si>
    <t>Maximale Stallplätze und durchschnittliche Anzahl</t>
  </si>
  <si>
    <t>Tiere auf dem Betrieb in dieser Periode</t>
  </si>
  <si>
    <t>Maximale Anz.</t>
  </si>
  <si>
    <t>Datum Anfang:</t>
  </si>
  <si>
    <t>Datum Ende:</t>
  </si>
  <si>
    <t>Porcs à l'engrais et remontes &lt; 6 mois</t>
  </si>
  <si>
    <t>Verrats d'élevage</t>
  </si>
  <si>
    <t>Truies non allaitantes &gt; 6 mois</t>
  </si>
  <si>
    <t>Truies allaitantes</t>
  </si>
  <si>
    <t>Nombre maximum de places et nombre moyen</t>
  </si>
  <si>
    <t>d'animaux sur l'exploitation durant cette période</t>
  </si>
  <si>
    <t>Nb maximum</t>
  </si>
  <si>
    <t>de places</t>
  </si>
  <si>
    <t>Nb moyen de</t>
  </si>
  <si>
    <t>Complément:</t>
  </si>
  <si>
    <t>Erhebung maximale Stallplätze, Bruteierprod. Hennen ergänzt, Anpassungen Layout</t>
  </si>
  <si>
    <t xml:space="preserve">Erhebung maximale Stallplätze für bruteierprod.- und Legehennen entfernt </t>
  </si>
  <si>
    <t>DFE</t>
  </si>
  <si>
    <t>M. Ofner, Th. Schildknecht</t>
  </si>
  <si>
    <t>Poules et coqs, product d'oefs à couver</t>
  </si>
  <si>
    <t>Bruteierproduzierende Hennen, Hähne</t>
  </si>
  <si>
    <t>Suisse-Bilanz: Correction linéaire</t>
  </si>
  <si>
    <t>Suisse-Bilanz: Lineare Korrektur</t>
  </si>
  <si>
    <t>Stroh, Strohpellets</t>
  </si>
  <si>
    <t>Beschäftigungs-, Raufutterwürfel</t>
  </si>
  <si>
    <t>Paille, granulés de paille</t>
  </si>
  <si>
    <t>Matériaux d'occupation, dés de fourrage grossier</t>
  </si>
  <si>
    <t>Durchschnittsgehalt Schweine</t>
  </si>
  <si>
    <t>Teneurs moyennes des porcs</t>
  </si>
  <si>
    <t>IWE / DFE</t>
  </si>
  <si>
    <t>Wer?</t>
  </si>
  <si>
    <t>GT Mrz., Nov. 2016</t>
  </si>
  <si>
    <t>B6</t>
  </si>
  <si>
    <t>Finished</t>
  </si>
  <si>
    <t>ProgrammName</t>
  </si>
  <si>
    <t>VersionsNummer</t>
  </si>
  <si>
    <t>VersionsDatum</t>
  </si>
  <si>
    <t>Sprache</t>
  </si>
  <si>
    <t>TextBlattRef</t>
  </si>
  <si>
    <t>BlattRef</t>
  </si>
  <si>
    <t>Reserve</t>
  </si>
  <si>
    <t>page</t>
  </si>
  <si>
    <t>Seite</t>
  </si>
  <si>
    <t>Herbages</t>
  </si>
  <si>
    <t>(herbe, silo, ...)</t>
  </si>
  <si>
    <t>Wiesenfutter</t>
  </si>
  <si>
    <t>(Gras, Silo, ...)</t>
  </si>
  <si>
    <t>Durchschn.</t>
  </si>
  <si>
    <t>besetzte Pl.</t>
  </si>
  <si>
    <t>pl. occupées</t>
  </si>
  <si>
    <t>par an</t>
  </si>
  <si>
    <t>pro Jahr</t>
  </si>
  <si>
    <t>Einfügen von Stroh, Strohpellets und Beschäftigungs- + Raufutterwürfel, Durchschnittsgehalt für Schweine</t>
  </si>
  <si>
    <t>Neues Blatt einfügen für Stroh, Strohpellets und Beschäftigungs- + Raufutterwürfel</t>
  </si>
  <si>
    <t>Abgesetzte Ferkel bis 26 kg LG</t>
  </si>
  <si>
    <t>Porcelets sevrés &lt; 26 kg</t>
  </si>
  <si>
    <t>Abgesetzte Ferkel -&gt; 26 kg, Durchschnittsgehalt Schweine -&gt; 2Nachkommastellen, Korr. Blatt 6: Zelle C58</t>
  </si>
  <si>
    <t>LInear</t>
  </si>
  <si>
    <t>Formel in H51 angepasst, so dass Abfrage des Raufutteranteils. Wenn Raufutter-TS &lt; 15% an Gesamt-TS, dann rechnet es Kennzahl bei ZS ohne den Anteil RP des Raufutters, sonst mit (WEisungen 1.13)</t>
  </si>
  <si>
    <t>ab 2023 REB Phasenfütterung</t>
  </si>
  <si>
    <t>IWE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</si>
</sst>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9" formatCode="_ * #,##0_ ;_ * \-#,##0_ ;_ * &quot;-&quot;_ ;_ @_ "/>
    <numFmt numFmtId="171" formatCode="_ * #,##0.00_ ;_ * \-#,##0.00_ ;_ * &quot;-&quot;??_ ;_ @_ "/>
    <numFmt numFmtId="178" formatCode="_ &quot;Fr.&quot;\ * #,##0_ ;_ &quot;Fr.&quot;\ * \-#,##0_ ;_ &quot;Fr.&quot;\ * &quot;-&quot;_ ;_ @_ "/>
    <numFmt numFmtId="179" formatCode="_ &quot;Fr.&quot;\ * #,##0.00_ ;_ &quot;Fr.&quot;\ * \-#,##0.00_ ;_ &quot;Fr.&quot;\ * &quot;-&quot;??_ ;_ @_ "/>
    <numFmt numFmtId="186" formatCode="0.0"/>
    <numFmt numFmtId="192" formatCode="_ * #,##0_ ;_ * \-#,##0_ ;_ * &quot;-&quot;??_ ;_ @_ "/>
    <numFmt numFmtId="198" formatCode="#,##0.0"/>
    <numFmt numFmtId="199" formatCode="0;0;&quot;&quot;"/>
    <numFmt numFmtId="200" formatCode="#,##0;\-#,##0;&quot;&quot;"/>
    <numFmt numFmtId="201" formatCode="_ * #,##0_ ;_ * \-#,##0_ ;_ * &quot;&quot;??_ ;_ @_ "/>
    <numFmt numFmtId="202" formatCode="_ * #,##0_ ;_ * \-#,##0_ ;_ * #,##0_ ;_ @_ "/>
  </numFmts>
  <fonts count="24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bscript"/>
      <sz val="8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sz val="9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4"/>
      <name val="Helvetica"/>
    </font>
    <font>
      <sz val="9"/>
      <name val="Helvetica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9"/>
      <color indexed="55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/>
    <xf numFmtId="0" fontId="20" fillId="0" borderId="0">
      <protection locked="0"/>
    </xf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9">
    <xf numFmtId="0" fontId="0" fillId="0" borderId="0" xfId="0"/>
    <xf numFmtId="0" fontId="4" fillId="0" borderId="15" xfId="0" applyFont="1" applyFill="1" applyBorder="1" applyAlignment="1" applyProtection="1">
      <alignment horizontal="left" vertical="center" wrapText="1"/>
    </xf>
    <xf numFmtId="0" fontId="5" fillId="11" borderId="17" xfId="0" applyFont="1" applyFill="1" applyBorder="1" applyAlignment="1" applyProtection="1">
      <alignment horizontal="left" shrinkToFit="1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0" fillId="0" borderId="0" xfId="0" applyFont="1" applyProtection="1"/>
    <xf numFmtId="0" fontId="12" fillId="0" borderId="0" xfId="0" applyFont="1" applyProtection="1"/>
    <xf numFmtId="0" fontId="8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11" fillId="0" borderId="0" xfId="0" applyFont="1" applyProtection="1"/>
    <xf numFmtId="0" fontId="7" fillId="0" borderId="0" xfId="0" applyFont="1" applyProtection="1"/>
    <xf numFmtId="0" fontId="5" fillId="0" borderId="1" xfId="0" applyFont="1" applyBorder="1" applyProtection="1"/>
    <xf numFmtId="0" fontId="5" fillId="0" borderId="2" xfId="0" applyFont="1" applyBorder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0" fillId="0" borderId="0" xfId="0" applyFill="1" applyProtection="1"/>
    <xf numFmtId="0" fontId="2" fillId="0" borderId="0" xfId="0" applyFont="1" applyProtection="1"/>
    <xf numFmtId="0" fontId="8" fillId="0" borderId="0" xfId="0" applyFont="1" applyFill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8" fillId="0" borderId="0" xfId="0" applyFont="1" applyFill="1" applyProtection="1"/>
    <xf numFmtId="0" fontId="8" fillId="0" borderId="0" xfId="0" applyFont="1" applyBorder="1" applyProtection="1"/>
    <xf numFmtId="0" fontId="5" fillId="0" borderId="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Protection="1"/>
    <xf numFmtId="0" fontId="5" fillId="0" borderId="0" xfId="0" applyFont="1" applyBorder="1" applyProtection="1"/>
    <xf numFmtId="0" fontId="4" fillId="0" borderId="0" xfId="0" applyFont="1" applyAlignment="1" applyProtection="1">
      <alignment horizontal="right"/>
    </xf>
    <xf numFmtId="1" fontId="5" fillId="0" borderId="7" xfId="0" applyNumberFormat="1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left"/>
    </xf>
    <xf numFmtId="1" fontId="5" fillId="0" borderId="9" xfId="0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>
      <alignment horizontal="left"/>
    </xf>
    <xf numFmtId="186" fontId="5" fillId="0" borderId="7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left"/>
    </xf>
    <xf numFmtId="1" fontId="0" fillId="0" borderId="0" xfId="0" applyNumberFormat="1" applyProtection="1"/>
    <xf numFmtId="0" fontId="5" fillId="0" borderId="11" xfId="0" applyFont="1" applyBorder="1" applyAlignment="1" applyProtection="1">
      <alignment horizontal="centerContinuous"/>
    </xf>
    <xf numFmtId="14" fontId="5" fillId="11" borderId="10" xfId="0" applyNumberFormat="1" applyFont="1" applyFill="1" applyBorder="1" applyProtection="1">
      <protection locked="0"/>
    </xf>
    <xf numFmtId="192" fontId="5" fillId="11" borderId="9" xfId="21" applyNumberFormat="1" applyFont="1" applyFill="1" applyBorder="1" applyProtection="1">
      <protection locked="0"/>
    </xf>
    <xf numFmtId="192" fontId="5" fillId="11" borderId="12" xfId="21" applyNumberFormat="1" applyFont="1" applyFill="1" applyBorder="1" applyProtection="1">
      <protection locked="0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Continuous"/>
    </xf>
    <xf numFmtId="0" fontId="4" fillId="0" borderId="14" xfId="0" applyFont="1" applyFill="1" applyBorder="1" applyAlignment="1" applyProtection="1">
      <alignment horizontal="centerContinuous"/>
    </xf>
    <xf numFmtId="0" fontId="5" fillId="0" borderId="8" xfId="0" applyFont="1" applyFill="1" applyBorder="1" applyAlignment="1" applyProtection="1">
      <alignment horizontal="centerContinuous"/>
    </xf>
    <xf numFmtId="0" fontId="5" fillId="0" borderId="7" xfId="0" applyFont="1" applyFill="1" applyBorder="1" applyAlignment="1" applyProtection="1">
      <alignment horizontal="centerContinuous"/>
    </xf>
    <xf numFmtId="0" fontId="9" fillId="0" borderId="0" xfId="0" applyFont="1" applyAlignment="1" applyProtection="1">
      <alignment horizontal="right"/>
    </xf>
    <xf numFmtId="0" fontId="5" fillId="0" borderId="15" xfId="0" applyFont="1" applyBorder="1" applyAlignment="1" applyProtection="1">
      <alignment horizontal="centerContinuous"/>
    </xf>
    <xf numFmtId="0" fontId="5" fillId="0" borderId="14" xfId="0" applyFont="1" applyBorder="1" applyAlignment="1" applyProtection="1">
      <alignment horizontal="centerContinuous"/>
    </xf>
    <xf numFmtId="0" fontId="5" fillId="11" borderId="16" xfId="0" applyFont="1" applyFill="1" applyBorder="1" applyAlignment="1" applyProtection="1">
      <alignment horizontal="centerContinuous"/>
    </xf>
    <xf numFmtId="0" fontId="5" fillId="11" borderId="16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right"/>
    </xf>
    <xf numFmtId="0" fontId="5" fillId="11" borderId="17" xfId="0" applyFont="1" applyFill="1" applyBorder="1" applyAlignment="1" applyProtection="1">
      <alignment horizontal="left"/>
      <protection locked="0"/>
    </xf>
    <xf numFmtId="14" fontId="5" fillId="11" borderId="17" xfId="0" applyNumberFormat="1" applyFont="1" applyFill="1" applyBorder="1" applyAlignment="1" applyProtection="1">
      <alignment horizontal="left"/>
      <protection locked="0"/>
    </xf>
    <xf numFmtId="0" fontId="3" fillId="0" borderId="18" xfId="0" applyFont="1" applyFill="1" applyBorder="1" applyAlignment="1" applyProtection="1">
      <alignment horizontal="centerContinuous"/>
    </xf>
    <xf numFmtId="0" fontId="3" fillId="0" borderId="19" xfId="0" applyFont="1" applyFill="1" applyBorder="1" applyAlignment="1" applyProtection="1">
      <alignment horizontal="centerContinuous"/>
    </xf>
    <xf numFmtId="0" fontId="4" fillId="11" borderId="14" xfId="0" applyFont="1" applyFill="1" applyBorder="1" applyAlignment="1" applyProtection="1">
      <alignment horizontal="centerContinuous"/>
    </xf>
    <xf numFmtId="0" fontId="7" fillId="0" borderId="15" xfId="0" applyFont="1" applyFill="1" applyBorder="1" applyAlignment="1" applyProtection="1">
      <alignment horizontal="left"/>
    </xf>
    <xf numFmtId="186" fontId="5" fillId="0" borderId="6" xfId="0" applyNumberFormat="1" applyFont="1" applyFill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Continuous"/>
    </xf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186" fontId="5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3" fontId="5" fillId="0" borderId="0" xfId="0" applyNumberFormat="1" applyFont="1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8" fillId="0" borderId="21" xfId="0" applyFont="1" applyBorder="1" applyAlignment="1" applyProtection="1">
      <alignment horizontal="center"/>
    </xf>
    <xf numFmtId="0" fontId="5" fillId="0" borderId="20" xfId="0" applyFont="1" applyFill="1" applyBorder="1" applyProtection="1"/>
    <xf numFmtId="0" fontId="8" fillId="0" borderId="0" xfId="0" applyFont="1" applyBorder="1" applyAlignment="1" applyProtection="1">
      <alignment horizontal="center"/>
    </xf>
    <xf numFmtId="1" fontId="8" fillId="0" borderId="0" xfId="0" applyNumberFormat="1" applyFont="1" applyBorder="1" applyAlignment="1" applyProtection="1">
      <alignment horizontal="center"/>
    </xf>
    <xf numFmtId="186" fontId="8" fillId="0" borderId="0" xfId="0" applyNumberFormat="1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</xf>
    <xf numFmtId="186" fontId="5" fillId="0" borderId="0" xfId="0" applyNumberFormat="1" applyFont="1" applyBorder="1" applyAlignment="1" applyProtection="1">
      <alignment horizontal="center"/>
    </xf>
    <xf numFmtId="0" fontId="0" fillId="0" borderId="3" xfId="0" applyBorder="1" applyProtection="1"/>
    <xf numFmtId="0" fontId="5" fillId="0" borderId="23" xfId="0" applyFont="1" applyFill="1" applyBorder="1" applyProtection="1"/>
    <xf numFmtId="0" fontId="8" fillId="0" borderId="24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1" fontId="8" fillId="0" borderId="25" xfId="0" applyNumberFormat="1" applyFont="1" applyBorder="1" applyAlignment="1" applyProtection="1">
      <alignment horizontal="center"/>
    </xf>
    <xf numFmtId="186" fontId="8" fillId="0" borderId="25" xfId="0" applyNumberFormat="1" applyFont="1" applyBorder="1" applyAlignment="1" applyProtection="1">
      <alignment horizontal="center"/>
    </xf>
    <xf numFmtId="186" fontId="8" fillId="0" borderId="14" xfId="0" applyNumberFormat="1" applyFont="1" applyBorder="1" applyAlignment="1" applyProtection="1">
      <alignment horizontal="center"/>
    </xf>
    <xf numFmtId="1" fontId="8" fillId="0" borderId="17" xfId="0" applyNumberFormat="1" applyFont="1" applyBorder="1" applyAlignment="1" applyProtection="1">
      <alignment horizontal="center"/>
    </xf>
    <xf numFmtId="186" fontId="8" fillId="0" borderId="17" xfId="0" applyNumberFormat="1" applyFont="1" applyBorder="1" applyAlignment="1" applyProtection="1">
      <alignment horizontal="center"/>
    </xf>
    <xf numFmtId="186" fontId="8" fillId="0" borderId="7" xfId="0" applyNumberFormat="1" applyFont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/>
    </xf>
    <xf numFmtId="1" fontId="8" fillId="0" borderId="26" xfId="0" applyNumberFormat="1" applyFont="1" applyBorder="1" applyAlignment="1" applyProtection="1">
      <alignment horizontal="center"/>
    </xf>
    <xf numFmtId="186" fontId="8" fillId="0" borderId="26" xfId="0" applyNumberFormat="1" applyFont="1" applyBorder="1" applyAlignment="1" applyProtection="1">
      <alignment horizontal="center"/>
    </xf>
    <xf numFmtId="186" fontId="8" fillId="0" borderId="19" xfId="0" applyNumberFormat="1" applyFont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30" xfId="0" applyFont="1" applyFill="1" applyBorder="1" applyAlignment="1" applyProtection="1">
      <alignment horizontal="center"/>
    </xf>
    <xf numFmtId="0" fontId="5" fillId="0" borderId="31" xfId="0" applyFont="1" applyFill="1" applyBorder="1" applyAlignment="1" applyProtection="1">
      <alignment horizontal="center"/>
    </xf>
    <xf numFmtId="3" fontId="8" fillId="0" borderId="10" xfId="0" applyNumberFormat="1" applyFont="1" applyFill="1" applyBorder="1" applyAlignment="1" applyProtection="1">
      <alignment horizontal="center"/>
    </xf>
    <xf numFmtId="3" fontId="8" fillId="0" borderId="32" xfId="0" applyNumberFormat="1" applyFont="1" applyFill="1" applyBorder="1" applyAlignment="1" applyProtection="1">
      <alignment horizontal="center"/>
    </xf>
    <xf numFmtId="3" fontId="8" fillId="0" borderId="9" xfId="0" applyNumberFormat="1" applyFont="1" applyFill="1" applyBorder="1" applyAlignment="1" applyProtection="1">
      <alignment horizontal="center"/>
    </xf>
    <xf numFmtId="0" fontId="8" fillId="0" borderId="33" xfId="0" applyFont="1" applyFill="1" applyBorder="1" applyAlignment="1" applyProtection="1">
      <alignment horizontal="center" wrapText="1"/>
    </xf>
    <xf numFmtId="0" fontId="8" fillId="0" borderId="34" xfId="0" applyFont="1" applyFill="1" applyBorder="1" applyAlignment="1" applyProtection="1">
      <alignment horizontal="center" wrapText="1"/>
    </xf>
    <xf numFmtId="0" fontId="8" fillId="0" borderId="35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left"/>
    </xf>
    <xf numFmtId="0" fontId="5" fillId="0" borderId="24" xfId="0" applyFont="1" applyBorder="1" applyProtection="1"/>
    <xf numFmtId="0" fontId="4" fillId="0" borderId="0" xfId="0" applyFont="1" applyFill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 wrapText="1"/>
    </xf>
    <xf numFmtId="0" fontId="8" fillId="0" borderId="4" xfId="0" applyFont="1" applyFill="1" applyBorder="1" applyProtection="1"/>
    <xf numFmtId="9" fontId="8" fillId="0" borderId="22" xfId="22" applyFont="1" applyFill="1" applyBorder="1" applyAlignment="1" applyProtection="1">
      <alignment horizontal="centerContinuous"/>
    </xf>
    <xf numFmtId="9" fontId="8" fillId="0" borderId="18" xfId="22" applyFont="1" applyFill="1" applyBorder="1" applyAlignment="1" applyProtection="1">
      <alignment horizontal="centerContinuous"/>
    </xf>
    <xf numFmtId="0" fontId="14" fillId="0" borderId="0" xfId="0" applyFont="1" applyProtection="1"/>
    <xf numFmtId="0" fontId="13" fillId="0" borderId="36" xfId="0" applyFont="1" applyFill="1" applyBorder="1" applyAlignment="1" applyProtection="1">
      <alignment horizontal="left"/>
    </xf>
    <xf numFmtId="0" fontId="3" fillId="0" borderId="36" xfId="0" applyFont="1" applyFill="1" applyBorder="1" applyAlignment="1" applyProtection="1">
      <alignment horizontal="left"/>
    </xf>
    <xf numFmtId="0" fontId="3" fillId="0" borderId="37" xfId="0" applyFont="1" applyFill="1" applyBorder="1" applyAlignment="1" applyProtection="1">
      <alignment horizontal="left"/>
    </xf>
    <xf numFmtId="0" fontId="4" fillId="11" borderId="15" xfId="0" applyFont="1" applyFill="1" applyBorder="1" applyAlignment="1" applyProtection="1">
      <alignment horizontal="left"/>
      <protection locked="0"/>
    </xf>
    <xf numFmtId="1" fontId="5" fillId="11" borderId="9" xfId="0" applyNumberFormat="1" applyFont="1" applyFill="1" applyBorder="1" applyAlignment="1" applyProtection="1">
      <alignment horizontal="center"/>
      <protection locked="0"/>
    </xf>
    <xf numFmtId="186" fontId="5" fillId="11" borderId="7" xfId="0" applyNumberFormat="1" applyFont="1" applyFill="1" applyBorder="1" applyAlignment="1" applyProtection="1">
      <alignment horizontal="center"/>
      <protection locked="0"/>
    </xf>
    <xf numFmtId="1" fontId="5" fillId="11" borderId="7" xfId="0" applyNumberFormat="1" applyFont="1" applyFill="1" applyBorder="1" applyAlignment="1" applyProtection="1">
      <alignment horizontal="center"/>
      <protection locked="0"/>
    </xf>
    <xf numFmtId="0" fontId="5" fillId="11" borderId="6" xfId="0" applyFont="1" applyFill="1" applyBorder="1" applyAlignment="1" applyProtection="1">
      <alignment horizontal="center"/>
      <protection locked="0"/>
    </xf>
    <xf numFmtId="9" fontId="8" fillId="11" borderId="22" xfId="22" applyFont="1" applyFill="1" applyBorder="1" applyAlignment="1" applyProtection="1">
      <alignment horizontal="centerContinuous"/>
      <protection locked="0"/>
    </xf>
    <xf numFmtId="0" fontId="8" fillId="0" borderId="36" xfId="0" applyFont="1" applyFill="1" applyBorder="1" applyAlignment="1" applyProtection="1">
      <alignment horizontal="left"/>
    </xf>
    <xf numFmtId="0" fontId="8" fillId="0" borderId="20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3" fontId="5" fillId="0" borderId="38" xfId="21" applyNumberFormat="1" applyFont="1" applyFill="1" applyBorder="1" applyProtection="1"/>
    <xf numFmtId="186" fontId="5" fillId="11" borderId="9" xfId="0" applyNumberFormat="1" applyFont="1" applyFill="1" applyBorder="1" applyAlignment="1" applyProtection="1">
      <alignment horizontal="center"/>
      <protection locked="0"/>
    </xf>
    <xf numFmtId="0" fontId="5" fillId="11" borderId="16" xfId="0" applyFont="1" applyFill="1" applyBorder="1" applyAlignment="1" applyProtection="1">
      <alignment horizontal="left"/>
    </xf>
    <xf numFmtId="0" fontId="5" fillId="11" borderId="17" xfId="0" applyFont="1" applyFill="1" applyBorder="1" applyAlignment="1" applyProtection="1">
      <alignment horizontal="left"/>
    </xf>
    <xf numFmtId="14" fontId="5" fillId="11" borderId="17" xfId="0" applyNumberFormat="1" applyFont="1" applyFill="1" applyBorder="1" applyAlignment="1" applyProtection="1">
      <alignment horizontal="left"/>
    </xf>
    <xf numFmtId="198" fontId="5" fillId="0" borderId="0" xfId="21" applyNumberFormat="1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left"/>
    </xf>
    <xf numFmtId="3" fontId="8" fillId="0" borderId="39" xfId="0" applyNumberFormat="1" applyFont="1" applyFill="1" applyBorder="1" applyAlignment="1" applyProtection="1">
      <alignment horizontal="center"/>
    </xf>
    <xf numFmtId="3" fontId="8" fillId="0" borderId="40" xfId="0" applyNumberFormat="1" applyFont="1" applyFill="1" applyBorder="1" applyAlignment="1" applyProtection="1">
      <alignment horizontal="center"/>
    </xf>
    <xf numFmtId="3" fontId="8" fillId="0" borderId="41" xfId="0" applyNumberFormat="1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left"/>
    </xf>
    <xf numFmtId="3" fontId="8" fillId="0" borderId="42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3" fontId="5" fillId="0" borderId="0" xfId="21" applyNumberFormat="1" applyFont="1" applyFill="1" applyBorder="1" applyAlignment="1" applyProtection="1">
      <alignment horizontal="center"/>
    </xf>
    <xf numFmtId="3" fontId="4" fillId="0" borderId="3" xfId="21" applyNumberFormat="1" applyFont="1" applyFill="1" applyBorder="1" applyAlignment="1" applyProtection="1">
      <alignment horizontal="center"/>
    </xf>
    <xf numFmtId="3" fontId="5" fillId="0" borderId="4" xfId="21" applyNumberFormat="1" applyFont="1" applyFill="1" applyBorder="1" applyAlignment="1" applyProtection="1">
      <alignment horizontal="center"/>
    </xf>
    <xf numFmtId="1" fontId="5" fillId="0" borderId="24" xfId="0" applyNumberFormat="1" applyFont="1" applyFill="1" applyBorder="1" applyAlignment="1" applyProtection="1">
      <alignment horizontal="center"/>
    </xf>
    <xf numFmtId="186" fontId="5" fillId="0" borderId="24" xfId="0" applyNumberFormat="1" applyFont="1" applyFill="1" applyBorder="1" applyAlignment="1" applyProtection="1">
      <alignment horizontal="center"/>
    </xf>
    <xf numFmtId="192" fontId="5" fillId="0" borderId="0" xfId="21" applyNumberFormat="1" applyFont="1" applyFill="1" applyBorder="1" applyAlignment="1" applyProtection="1">
      <alignment horizontal="center"/>
    </xf>
    <xf numFmtId="0" fontId="5" fillId="0" borderId="39" xfId="0" applyFont="1" applyFill="1" applyBorder="1" applyProtection="1"/>
    <xf numFmtId="0" fontId="5" fillId="0" borderId="43" xfId="0" applyFont="1" applyFill="1" applyBorder="1" applyProtection="1"/>
    <xf numFmtId="14" fontId="5" fillId="0" borderId="44" xfId="0" applyNumberFormat="1" applyFont="1" applyFill="1" applyBorder="1" applyProtection="1"/>
    <xf numFmtId="14" fontId="5" fillId="0" borderId="39" xfId="0" applyNumberFormat="1" applyFont="1" applyFill="1" applyBorder="1" applyProtection="1"/>
    <xf numFmtId="14" fontId="5" fillId="0" borderId="43" xfId="0" applyNumberFormat="1" applyFont="1" applyFill="1" applyBorder="1" applyProtection="1"/>
    <xf numFmtId="14" fontId="5" fillId="0" borderId="45" xfId="0" applyNumberFormat="1" applyFont="1" applyFill="1" applyBorder="1" applyProtection="1"/>
    <xf numFmtId="14" fontId="5" fillId="0" borderId="46" xfId="0" applyNumberFormat="1" applyFont="1" applyFill="1" applyBorder="1" applyProtection="1"/>
    <xf numFmtId="3" fontId="8" fillId="0" borderId="0" xfId="0" applyNumberFormat="1" applyFont="1" applyProtection="1"/>
    <xf numFmtId="192" fontId="5" fillId="0" borderId="6" xfId="0" applyNumberFormat="1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Continuous"/>
    </xf>
    <xf numFmtId="198" fontId="5" fillId="0" borderId="0" xfId="21" applyNumberFormat="1" applyFont="1" applyFill="1" applyBorder="1" applyAlignment="1" applyProtection="1">
      <alignment horizontal="left"/>
    </xf>
    <xf numFmtId="3" fontId="5" fillId="0" borderId="3" xfId="21" applyNumberFormat="1" applyFont="1" applyFill="1" applyBorder="1" applyAlignment="1" applyProtection="1">
      <alignment horizontal="left"/>
    </xf>
    <xf numFmtId="186" fontId="8" fillId="0" borderId="0" xfId="0" applyNumberFormat="1" applyFont="1" applyFill="1" applyBorder="1" applyAlignment="1" applyProtection="1">
      <alignment horizontal="center" vertical="center" wrapText="1"/>
    </xf>
    <xf numFmtId="198" fontId="5" fillId="0" borderId="0" xfId="0" applyNumberFormat="1" applyFont="1" applyFill="1" applyBorder="1" applyAlignment="1" applyProtection="1">
      <alignment horizontal="center"/>
    </xf>
    <xf numFmtId="3" fontId="11" fillId="0" borderId="47" xfId="0" applyNumberFormat="1" applyFont="1" applyFill="1" applyBorder="1" applyAlignment="1" applyProtection="1">
      <alignment horizontal="center"/>
    </xf>
    <xf numFmtId="3" fontId="11" fillId="0" borderId="48" xfId="0" applyNumberFormat="1" applyFont="1" applyFill="1" applyBorder="1" applyAlignment="1" applyProtection="1">
      <alignment horizontal="center"/>
    </xf>
    <xf numFmtId="3" fontId="11" fillId="0" borderId="49" xfId="0" applyNumberFormat="1" applyFont="1" applyFill="1" applyBorder="1" applyAlignment="1" applyProtection="1">
      <alignment horizontal="center"/>
    </xf>
    <xf numFmtId="9" fontId="8" fillId="11" borderId="7" xfId="22" applyFont="1" applyFill="1" applyBorder="1" applyAlignment="1" applyProtection="1">
      <alignment horizontal="centerContinuous"/>
      <protection locked="0"/>
    </xf>
    <xf numFmtId="9" fontId="8" fillId="11" borderId="50" xfId="22" applyFont="1" applyFill="1" applyBorder="1" applyAlignment="1" applyProtection="1">
      <alignment horizontal="centerContinuous"/>
      <protection locked="0"/>
    </xf>
    <xf numFmtId="14" fontId="5" fillId="11" borderId="44" xfId="0" applyNumberFormat="1" applyFont="1" applyFill="1" applyBorder="1" applyProtection="1">
      <protection locked="0"/>
    </xf>
    <xf numFmtId="14" fontId="5" fillId="11" borderId="51" xfId="0" applyNumberFormat="1" applyFont="1" applyFill="1" applyBorder="1" applyProtection="1">
      <protection locked="0"/>
    </xf>
    <xf numFmtId="14" fontId="5" fillId="11" borderId="52" xfId="0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</xf>
    <xf numFmtId="14" fontId="0" fillId="0" borderId="0" xfId="0" applyNumberFormat="1"/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5" fillId="0" borderId="21" xfId="0" applyFont="1" applyFill="1" applyBorder="1" applyProtection="1"/>
    <xf numFmtId="0" fontId="5" fillId="0" borderId="24" xfId="0" applyFont="1" applyFill="1" applyBorder="1" applyProtection="1"/>
    <xf numFmtId="0" fontId="5" fillId="0" borderId="25" xfId="0" applyFont="1" applyFill="1" applyBorder="1" applyAlignment="1" applyProtection="1">
      <alignment horizontal="left"/>
    </xf>
    <xf numFmtId="0" fontId="5" fillId="0" borderId="17" xfId="0" applyFont="1" applyFill="1" applyBorder="1" applyAlignment="1" applyProtection="1">
      <alignment horizontal="left"/>
    </xf>
    <xf numFmtId="0" fontId="8" fillId="0" borderId="17" xfId="0" applyFont="1" applyFill="1" applyBorder="1" applyAlignment="1" applyProtection="1">
      <alignment horizontal="left"/>
    </xf>
    <xf numFmtId="0" fontId="5" fillId="0" borderId="26" xfId="0" applyFont="1" applyFill="1" applyBorder="1" applyAlignment="1" applyProtection="1">
      <alignment horizontal="left"/>
    </xf>
    <xf numFmtId="0" fontId="5" fillId="0" borderId="24" xfId="0" applyFont="1" applyFill="1" applyBorder="1" applyAlignment="1" applyProtection="1">
      <alignment horizontal="left"/>
    </xf>
    <xf numFmtId="0" fontId="8" fillId="0" borderId="29" xfId="0" applyFont="1" applyFill="1" applyBorder="1" applyProtection="1"/>
    <xf numFmtId="0" fontId="6" fillId="0" borderId="31" xfId="0" applyFont="1" applyFill="1" applyBorder="1" applyProtection="1"/>
    <xf numFmtId="0" fontId="8" fillId="0" borderId="0" xfId="0" applyFont="1" applyFill="1" applyBorder="1" applyAlignment="1" applyProtection="1">
      <alignment horizontal="left"/>
      <protection locked="0"/>
    </xf>
    <xf numFmtId="198" fontId="8" fillId="0" borderId="33" xfId="21" applyNumberFormat="1" applyFont="1" applyFill="1" applyBorder="1" applyAlignment="1" applyProtection="1">
      <alignment horizontal="center"/>
    </xf>
    <xf numFmtId="198" fontId="8" fillId="0" borderId="34" xfId="21" applyNumberFormat="1" applyFont="1" applyFill="1" applyBorder="1" applyAlignment="1" applyProtection="1">
      <alignment horizontal="center"/>
    </xf>
    <xf numFmtId="198" fontId="8" fillId="0" borderId="5" xfId="21" applyNumberFormat="1" applyFont="1" applyFill="1" applyBorder="1" applyAlignment="1" applyProtection="1">
      <alignment horizontal="center"/>
    </xf>
    <xf numFmtId="198" fontId="8" fillId="0" borderId="30" xfId="21" applyNumberFormat="1" applyFont="1" applyFill="1" applyBorder="1" applyAlignment="1" applyProtection="1">
      <alignment horizontal="center"/>
    </xf>
    <xf numFmtId="198" fontId="8" fillId="0" borderId="31" xfId="21" applyNumberFormat="1" applyFont="1" applyFill="1" applyBorder="1" applyAlignment="1" applyProtection="1">
      <alignment horizontal="center"/>
    </xf>
    <xf numFmtId="198" fontId="8" fillId="0" borderId="35" xfId="21" applyNumberFormat="1" applyFont="1" applyFill="1" applyBorder="1" applyAlignment="1" applyProtection="1">
      <alignment horizontal="center"/>
    </xf>
    <xf numFmtId="198" fontId="5" fillId="0" borderId="39" xfId="0" applyNumberFormat="1" applyFont="1" applyFill="1" applyBorder="1" applyAlignment="1" applyProtection="1">
      <alignment horizontal="center"/>
    </xf>
    <xf numFmtId="198" fontId="5" fillId="0" borderId="40" xfId="0" applyNumberFormat="1" applyFont="1" applyFill="1" applyBorder="1" applyAlignment="1" applyProtection="1">
      <alignment horizontal="center"/>
    </xf>
    <xf numFmtId="198" fontId="5" fillId="0" borderId="41" xfId="0" applyNumberFormat="1" applyFont="1" applyFill="1" applyBorder="1" applyAlignment="1" applyProtection="1">
      <alignment horizontal="center"/>
    </xf>
    <xf numFmtId="3" fontId="5" fillId="0" borderId="10" xfId="21" applyNumberFormat="1" applyFont="1" applyFill="1" applyBorder="1" applyAlignment="1" applyProtection="1">
      <alignment horizontal="center"/>
    </xf>
    <xf numFmtId="3" fontId="5" fillId="0" borderId="32" xfId="21" applyNumberFormat="1" applyFont="1" applyFill="1" applyBorder="1" applyAlignment="1" applyProtection="1">
      <alignment horizontal="center"/>
    </xf>
    <xf numFmtId="3" fontId="5" fillId="0" borderId="9" xfId="21" applyNumberFormat="1" applyFont="1" applyFill="1" applyBorder="1" applyAlignment="1" applyProtection="1">
      <alignment horizont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86" fontId="8" fillId="0" borderId="53" xfId="0" applyNumberFormat="1" applyFont="1" applyFill="1" applyBorder="1" applyAlignment="1" applyProtection="1">
      <alignment horizontal="center" vertical="center" wrapText="1"/>
    </xf>
    <xf numFmtId="1" fontId="8" fillId="0" borderId="53" xfId="0" applyNumberFormat="1" applyFont="1" applyFill="1" applyBorder="1" applyAlignment="1" applyProtection="1">
      <alignment horizontal="center" vertical="center" wrapText="1"/>
    </xf>
    <xf numFmtId="186" fontId="8" fillId="0" borderId="38" xfId="0" applyNumberFormat="1" applyFont="1" applyFill="1" applyBorder="1" applyAlignment="1" applyProtection="1">
      <alignment horizontal="center" vertical="center" wrapText="1"/>
    </xf>
    <xf numFmtId="3" fontId="5" fillId="0" borderId="39" xfId="21" applyNumberFormat="1" applyFont="1" applyFill="1" applyBorder="1" applyAlignment="1" applyProtection="1">
      <alignment horizontal="center"/>
    </xf>
    <xf numFmtId="3" fontId="5" fillId="0" borderId="40" xfId="21" applyNumberFormat="1" applyFont="1" applyFill="1" applyBorder="1" applyAlignment="1" applyProtection="1">
      <alignment horizontal="center"/>
    </xf>
    <xf numFmtId="3" fontId="5" fillId="0" borderId="41" xfId="21" applyNumberFormat="1" applyFont="1" applyFill="1" applyBorder="1" applyAlignment="1" applyProtection="1">
      <alignment horizontal="center"/>
    </xf>
    <xf numFmtId="3" fontId="5" fillId="0" borderId="10" xfId="0" applyNumberFormat="1" applyFont="1" applyFill="1" applyBorder="1" applyAlignment="1" applyProtection="1">
      <alignment horizontal="center"/>
    </xf>
    <xf numFmtId="3" fontId="5" fillId="0" borderId="32" xfId="0" applyNumberFormat="1" applyFont="1" applyFill="1" applyBorder="1" applyAlignment="1" applyProtection="1">
      <alignment horizontal="center"/>
    </xf>
    <xf numFmtId="3" fontId="5" fillId="0" borderId="9" xfId="0" applyNumberFormat="1" applyFont="1" applyFill="1" applyBorder="1" applyAlignment="1" applyProtection="1">
      <alignment horizontal="center"/>
    </xf>
    <xf numFmtId="3" fontId="5" fillId="0" borderId="43" xfId="21" applyNumberFormat="1" applyFont="1" applyFill="1" applyBorder="1" applyAlignment="1" applyProtection="1">
      <alignment horizontal="center"/>
    </xf>
    <xf numFmtId="3" fontId="5" fillId="0" borderId="42" xfId="21" applyNumberFormat="1" applyFont="1" applyFill="1" applyBorder="1" applyAlignment="1" applyProtection="1">
      <alignment horizontal="center"/>
    </xf>
    <xf numFmtId="3" fontId="5" fillId="0" borderId="54" xfId="21" applyNumberFormat="1" applyFont="1" applyFill="1" applyBorder="1" applyAlignment="1" applyProtection="1">
      <alignment horizontal="center"/>
    </xf>
    <xf numFmtId="0" fontId="5" fillId="0" borderId="15" xfId="0" applyFont="1" applyFill="1" applyBorder="1" applyProtection="1"/>
    <xf numFmtId="0" fontId="5" fillId="0" borderId="25" xfId="0" applyFont="1" applyFill="1" applyBorder="1" applyProtection="1"/>
    <xf numFmtId="0" fontId="5" fillId="0" borderId="25" xfId="0" applyFont="1" applyBorder="1" applyProtection="1"/>
    <xf numFmtId="186" fontId="5" fillId="0" borderId="25" xfId="0" applyNumberFormat="1" applyFont="1" applyFill="1" applyBorder="1" applyAlignment="1" applyProtection="1">
      <alignment horizontal="center"/>
    </xf>
    <xf numFmtId="1" fontId="5" fillId="0" borderId="25" xfId="0" applyNumberFormat="1" applyFont="1" applyFill="1" applyBorder="1" applyAlignment="1" applyProtection="1">
      <alignment horizontal="center"/>
    </xf>
    <xf numFmtId="186" fontId="5" fillId="0" borderId="14" xfId="0" applyNumberFormat="1" applyFont="1" applyFill="1" applyBorder="1" applyAlignment="1" applyProtection="1">
      <alignment horizontal="center"/>
    </xf>
    <xf numFmtId="0" fontId="5" fillId="0" borderId="8" xfId="0" applyFont="1" applyFill="1" applyBorder="1" applyProtection="1"/>
    <xf numFmtId="0" fontId="5" fillId="0" borderId="17" xfId="0" applyFont="1" applyFill="1" applyBorder="1" applyProtection="1"/>
    <xf numFmtId="0" fontId="5" fillId="0" borderId="17" xfId="0" applyFont="1" applyBorder="1" applyProtection="1"/>
    <xf numFmtId="0" fontId="5" fillId="0" borderId="17" xfId="0" applyFont="1" applyFill="1" applyBorder="1" applyAlignment="1" applyProtection="1">
      <alignment horizontal="centerContinuous"/>
    </xf>
    <xf numFmtId="0" fontId="5" fillId="0" borderId="17" xfId="0" applyFont="1" applyFill="1" applyBorder="1" applyAlignment="1" applyProtection="1">
      <alignment horizontal="center"/>
    </xf>
    <xf numFmtId="186" fontId="5" fillId="0" borderId="17" xfId="0" applyNumberFormat="1" applyFont="1" applyFill="1" applyBorder="1" applyAlignment="1" applyProtection="1">
      <alignment horizontal="center"/>
    </xf>
    <xf numFmtId="1" fontId="5" fillId="0" borderId="17" xfId="0" applyNumberFormat="1" applyFont="1" applyFill="1" applyBorder="1" applyAlignment="1" applyProtection="1">
      <alignment horizontal="center"/>
    </xf>
    <xf numFmtId="0" fontId="5" fillId="0" borderId="37" xfId="0" applyFont="1" applyFill="1" applyBorder="1" applyProtection="1"/>
    <xf numFmtId="0" fontId="5" fillId="0" borderId="26" xfId="0" applyFont="1" applyFill="1" applyBorder="1" applyProtection="1"/>
    <xf numFmtId="0" fontId="5" fillId="0" borderId="26" xfId="0" applyFont="1" applyBorder="1" applyProtection="1"/>
    <xf numFmtId="186" fontId="5" fillId="0" borderId="26" xfId="0" applyNumberFormat="1" applyFont="1" applyFill="1" applyBorder="1" applyAlignment="1" applyProtection="1">
      <alignment horizontal="center"/>
    </xf>
    <xf numFmtId="1" fontId="5" fillId="0" borderId="26" xfId="0" applyNumberFormat="1" applyFont="1" applyFill="1" applyBorder="1" applyAlignment="1" applyProtection="1">
      <alignment horizontal="center"/>
    </xf>
    <xf numFmtId="186" fontId="5" fillId="0" borderId="19" xfId="0" applyNumberFormat="1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8" fillId="0" borderId="17" xfId="0" applyFont="1" applyBorder="1" applyProtection="1"/>
    <xf numFmtId="0" fontId="0" fillId="0" borderId="17" xfId="0" applyBorder="1" applyProtection="1"/>
    <xf numFmtId="0" fontId="0" fillId="0" borderId="7" xfId="0" applyBorder="1" applyProtection="1"/>
    <xf numFmtId="0" fontId="6" fillId="0" borderId="26" xfId="0" applyFont="1" applyBorder="1" applyProtection="1"/>
    <xf numFmtId="0" fontId="0" fillId="0" borderId="26" xfId="0" applyBorder="1" applyProtection="1"/>
    <xf numFmtId="0" fontId="0" fillId="0" borderId="19" xfId="0" applyBorder="1" applyProtection="1"/>
    <xf numFmtId="0" fontId="8" fillId="0" borderId="55" xfId="0" applyFont="1" applyFill="1" applyBorder="1" applyProtection="1"/>
    <xf numFmtId="1" fontId="0" fillId="0" borderId="17" xfId="0" applyNumberFormat="1" applyFill="1" applyBorder="1" applyAlignment="1" applyProtection="1">
      <alignment horizontal="center"/>
    </xf>
    <xf numFmtId="0" fontId="0" fillId="0" borderId="17" xfId="0" applyFill="1" applyBorder="1" applyProtection="1"/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top"/>
    </xf>
    <xf numFmtId="3" fontId="8" fillId="0" borderId="2" xfId="21" applyNumberFormat="1" applyFont="1" applyFill="1" applyBorder="1" applyAlignment="1" applyProtection="1">
      <alignment horizontal="left"/>
    </xf>
    <xf numFmtId="3" fontId="11" fillId="0" borderId="56" xfId="0" applyNumberFormat="1" applyFont="1" applyFill="1" applyBorder="1" applyAlignment="1" applyProtection="1">
      <alignment horizontal="center"/>
    </xf>
    <xf numFmtId="0" fontId="8" fillId="0" borderId="57" xfId="0" applyFont="1" applyFill="1" applyBorder="1" applyProtection="1"/>
    <xf numFmtId="0" fontId="5" fillId="0" borderId="58" xfId="0" applyFont="1" applyFill="1" applyBorder="1" applyAlignment="1" applyProtection="1">
      <alignment horizontal="center"/>
    </xf>
    <xf numFmtId="3" fontId="8" fillId="0" borderId="58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left"/>
    </xf>
    <xf numFmtId="3" fontId="11" fillId="0" borderId="58" xfId="0" applyNumberFormat="1" applyFont="1" applyFill="1" applyBorder="1" applyAlignment="1" applyProtection="1">
      <alignment horizontal="center"/>
    </xf>
    <xf numFmtId="0" fontId="8" fillId="0" borderId="57" xfId="0" applyFont="1" applyFill="1" applyBorder="1" applyAlignment="1" applyProtection="1">
      <alignment horizontal="center" wrapText="1"/>
    </xf>
    <xf numFmtId="0" fontId="5" fillId="0" borderId="56" xfId="0" applyFont="1" applyFill="1" applyBorder="1" applyAlignment="1" applyProtection="1">
      <alignment horizontal="center"/>
    </xf>
    <xf numFmtId="0" fontId="5" fillId="11" borderId="17" xfId="0" applyFont="1" applyFill="1" applyBorder="1" applyAlignment="1" applyProtection="1">
      <alignment horizontal="centerContinuous"/>
    </xf>
    <xf numFmtId="3" fontId="8" fillId="12" borderId="55" xfId="0" applyNumberFormat="1" applyFont="1" applyFill="1" applyBorder="1" applyAlignment="1" applyProtection="1">
      <alignment horizontal="center"/>
    </xf>
    <xf numFmtId="3" fontId="8" fillId="12" borderId="29" xfId="0" applyNumberFormat="1" applyFont="1" applyFill="1" applyBorder="1" applyAlignment="1" applyProtection="1">
      <alignment horizontal="center"/>
    </xf>
    <xf numFmtId="3" fontId="8" fillId="12" borderId="31" xfId="0" applyNumberFormat="1" applyFont="1" applyFill="1" applyBorder="1" applyAlignment="1" applyProtection="1">
      <alignment horizontal="center"/>
    </xf>
    <xf numFmtId="3" fontId="8" fillId="12" borderId="59" xfId="0" applyNumberFormat="1" applyFont="1" applyFill="1" applyBorder="1" applyAlignment="1" applyProtection="1">
      <alignment horizontal="center"/>
    </xf>
    <xf numFmtId="3" fontId="8" fillId="12" borderId="46" xfId="0" applyNumberFormat="1" applyFont="1" applyFill="1" applyBorder="1" applyAlignment="1" applyProtection="1">
      <alignment horizontal="center"/>
    </xf>
    <xf numFmtId="0" fontId="5" fillId="0" borderId="15" xfId="0" applyFont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37" xfId="0" applyFont="1" applyFill="1" applyBorder="1" applyAlignment="1" applyProtection="1">
      <alignment horizontal="left" vertical="center"/>
    </xf>
    <xf numFmtId="0" fontId="5" fillId="0" borderId="26" xfId="0" applyFont="1" applyFill="1" applyBorder="1" applyAlignment="1" applyProtection="1">
      <alignment horizontal="left" vertical="center"/>
    </xf>
    <xf numFmtId="3" fontId="5" fillId="11" borderId="12" xfId="21" applyNumberFormat="1" applyFont="1" applyFill="1" applyBorder="1" applyAlignment="1" applyProtection="1">
      <alignment horizontal="center" shrinkToFit="1"/>
      <protection locked="0"/>
    </xf>
    <xf numFmtId="3" fontId="5" fillId="11" borderId="9" xfId="21" applyNumberFormat="1" applyFont="1" applyFill="1" applyBorder="1" applyAlignment="1" applyProtection="1">
      <alignment horizontal="center" shrinkToFit="1"/>
      <protection locked="0"/>
    </xf>
    <xf numFmtId="3" fontId="5" fillId="11" borderId="41" xfId="21" applyNumberFormat="1" applyFont="1" applyFill="1" applyBorder="1" applyAlignment="1" applyProtection="1">
      <alignment horizontal="center" shrinkToFit="1"/>
      <protection locked="0"/>
    </xf>
    <xf numFmtId="3" fontId="5" fillId="11" borderId="39" xfId="21" applyNumberFormat="1" applyFont="1" applyFill="1" applyBorder="1" applyAlignment="1" applyProtection="1">
      <alignment horizontal="center" shrinkToFit="1"/>
      <protection locked="0"/>
    </xf>
    <xf numFmtId="3" fontId="5" fillId="11" borderId="40" xfId="21" applyNumberFormat="1" applyFont="1" applyFill="1" applyBorder="1" applyAlignment="1" applyProtection="1">
      <alignment horizontal="center" shrinkToFit="1"/>
      <protection locked="0"/>
    </xf>
    <xf numFmtId="3" fontId="5" fillId="11" borderId="10" xfId="21" applyNumberFormat="1" applyFont="1" applyFill="1" applyBorder="1" applyAlignment="1" applyProtection="1">
      <alignment horizontal="center" shrinkToFit="1"/>
      <protection locked="0"/>
    </xf>
    <xf numFmtId="3" fontId="5" fillId="11" borderId="32" xfId="21" applyNumberFormat="1" applyFont="1" applyFill="1" applyBorder="1" applyAlignment="1" applyProtection="1">
      <alignment horizontal="center" shrinkToFit="1"/>
      <protection locked="0"/>
    </xf>
    <xf numFmtId="3" fontId="5" fillId="11" borderId="10" xfId="0" applyNumberFormat="1" applyFont="1" applyFill="1" applyBorder="1" applyAlignment="1" applyProtection="1">
      <alignment horizontal="center" shrinkToFit="1"/>
      <protection locked="0"/>
    </xf>
    <xf numFmtId="3" fontId="5" fillId="11" borderId="32" xfId="0" applyNumberFormat="1" applyFont="1" applyFill="1" applyBorder="1" applyAlignment="1" applyProtection="1">
      <alignment horizontal="center" shrinkToFit="1"/>
      <protection locked="0"/>
    </xf>
    <xf numFmtId="3" fontId="5" fillId="11" borderId="43" xfId="0" applyNumberFormat="1" applyFont="1" applyFill="1" applyBorder="1" applyAlignment="1" applyProtection="1">
      <alignment horizontal="center" shrinkToFit="1"/>
      <protection locked="0"/>
    </xf>
    <xf numFmtId="3" fontId="5" fillId="11" borderId="42" xfId="0" applyNumberFormat="1" applyFont="1" applyFill="1" applyBorder="1" applyAlignment="1" applyProtection="1">
      <alignment horizontal="center" shrinkToFit="1"/>
      <protection locked="0"/>
    </xf>
    <xf numFmtId="199" fontId="14" fillId="0" borderId="0" xfId="0" applyNumberFormat="1" applyFont="1" applyProtection="1"/>
    <xf numFmtId="200" fontId="5" fillId="0" borderId="38" xfId="21" applyNumberFormat="1" applyFont="1" applyFill="1" applyBorder="1" applyProtection="1"/>
    <xf numFmtId="200" fontId="5" fillId="0" borderId="3" xfId="21" applyNumberFormat="1" applyFont="1" applyBorder="1" applyProtection="1"/>
    <xf numFmtId="200" fontId="5" fillId="0" borderId="4" xfId="21" applyNumberFormat="1" applyFont="1" applyBorder="1" applyProtection="1"/>
    <xf numFmtId="201" fontId="5" fillId="0" borderId="38" xfId="21" applyNumberFormat="1" applyFont="1" applyBorder="1" applyProtection="1"/>
    <xf numFmtId="201" fontId="5" fillId="0" borderId="60" xfId="21" applyNumberFormat="1" applyFont="1" applyBorder="1" applyProtection="1"/>
    <xf numFmtId="201" fontId="5" fillId="0" borderId="3" xfId="21" applyNumberFormat="1" applyFont="1" applyBorder="1" applyProtection="1"/>
    <xf numFmtId="201" fontId="5" fillId="0" borderId="4" xfId="21" applyNumberFormat="1" applyFont="1" applyBorder="1" applyProtection="1"/>
    <xf numFmtId="201" fontId="5" fillId="0" borderId="38" xfId="21" applyNumberFormat="1" applyFont="1" applyFill="1" applyBorder="1" applyProtection="1"/>
    <xf numFmtId="201" fontId="5" fillId="0" borderId="1" xfId="0" applyNumberFormat="1" applyFont="1" applyFill="1" applyBorder="1" applyProtection="1"/>
    <xf numFmtId="202" fontId="5" fillId="11" borderId="41" xfId="21" applyNumberFormat="1" applyFont="1" applyFill="1" applyBorder="1" applyProtection="1">
      <protection locked="0"/>
    </xf>
    <xf numFmtId="202" fontId="5" fillId="11" borderId="54" xfId="21" applyNumberFormat="1" applyFont="1" applyFill="1" applyBorder="1" applyProtection="1">
      <protection locked="0"/>
    </xf>
    <xf numFmtId="202" fontId="5" fillId="11" borderId="12" xfId="21" applyNumberFormat="1" applyFont="1" applyFill="1" applyBorder="1" applyProtection="1">
      <protection locked="0"/>
    </xf>
    <xf numFmtId="202" fontId="5" fillId="11" borderId="55" xfId="21" applyNumberFormat="1" applyFont="1" applyFill="1" applyBorder="1" applyProtection="1">
      <protection locked="0"/>
    </xf>
    <xf numFmtId="0" fontId="8" fillId="0" borderId="0" xfId="0" applyFont="1" applyFill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Fill="1" applyProtection="1"/>
    <xf numFmtId="3" fontId="8" fillId="0" borderId="43" xfId="0" applyNumberFormat="1" applyFont="1" applyFill="1" applyBorder="1" applyAlignment="1" applyProtection="1">
      <alignment horizontal="center"/>
    </xf>
    <xf numFmtId="0" fontId="15" fillId="0" borderId="0" xfId="0" applyFont="1"/>
    <xf numFmtId="0" fontId="15" fillId="0" borderId="0" xfId="0" applyFont="1" applyProtection="1">
      <protection locked="0"/>
    </xf>
    <xf numFmtId="14" fontId="15" fillId="0" borderId="0" xfId="0" applyNumberFormat="1" applyFont="1"/>
    <xf numFmtId="0" fontId="16" fillId="0" borderId="0" xfId="0" applyFont="1" applyProtection="1">
      <protection locked="0"/>
    </xf>
    <xf numFmtId="0" fontId="16" fillId="0" borderId="0" xfId="0" applyFont="1" applyProtection="1"/>
    <xf numFmtId="0" fontId="22" fillId="0" borderId="0" xfId="0" applyFont="1"/>
    <xf numFmtId="49" fontId="5" fillId="11" borderId="16" xfId="0" applyNumberFormat="1" applyFont="1" applyFill="1" applyBorder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23" fillId="0" borderId="0" xfId="0" applyFont="1" applyProtection="1"/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3" fillId="0" borderId="0" xfId="0" applyFont="1" applyFill="1" applyProtection="1"/>
    <xf numFmtId="0" fontId="4" fillId="11" borderId="15" xfId="0" applyFont="1" applyFill="1" applyBorder="1" applyAlignment="1" applyProtection="1">
      <alignment horizontal="left" vertical="center"/>
      <protection locked="0"/>
    </xf>
    <xf numFmtId="0" fontId="4" fillId="11" borderId="14" xfId="0" applyFont="1" applyFill="1" applyBorder="1" applyAlignment="1" applyProtection="1">
      <alignment horizontal="left" vertical="center"/>
    </xf>
    <xf numFmtId="0" fontId="7" fillId="11" borderId="15" xfId="0" applyFont="1" applyFill="1" applyBorder="1" applyAlignment="1" applyProtection="1">
      <alignment horizontal="left" vertical="center"/>
      <protection locked="0"/>
    </xf>
    <xf numFmtId="198" fontId="5" fillId="0" borderId="10" xfId="21" applyNumberFormat="1" applyFont="1" applyFill="1" applyBorder="1" applyAlignment="1" applyProtection="1">
      <alignment horizontal="center"/>
    </xf>
    <xf numFmtId="198" fontId="5" fillId="0" borderId="32" xfId="21" applyNumberFormat="1" applyFont="1" applyFill="1" applyBorder="1" applyAlignment="1" applyProtection="1">
      <alignment horizontal="center"/>
    </xf>
    <xf numFmtId="198" fontId="5" fillId="0" borderId="9" xfId="21" applyNumberFormat="1" applyFont="1" applyFill="1" applyBorder="1" applyAlignment="1" applyProtection="1">
      <alignment horizontal="center"/>
    </xf>
    <xf numFmtId="4" fontId="5" fillId="0" borderId="37" xfId="21" applyNumberFormat="1" applyFont="1" applyFill="1" applyBorder="1" applyAlignment="1" applyProtection="1">
      <alignment horizontal="centerContinuous"/>
    </xf>
    <xf numFmtId="4" fontId="5" fillId="0" borderId="26" xfId="21" applyNumberFormat="1" applyFont="1" applyFill="1" applyBorder="1" applyAlignment="1" applyProtection="1">
      <alignment horizontal="centerContinuous"/>
    </xf>
    <xf numFmtId="4" fontId="5" fillId="0" borderId="61" xfId="21" applyNumberFormat="1" applyFont="1" applyFill="1" applyBorder="1" applyAlignment="1" applyProtection="1">
      <alignment horizontal="centerContinuous"/>
    </xf>
    <xf numFmtId="2" fontId="5" fillId="0" borderId="0" xfId="0" applyNumberFormat="1" applyFont="1" applyBorder="1" applyProtection="1"/>
    <xf numFmtId="3" fontId="5" fillId="0" borderId="0" xfId="0" applyNumberFormat="1" applyFont="1" applyBorder="1" applyProtection="1"/>
    <xf numFmtId="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2" fontId="5" fillId="0" borderId="0" xfId="0" applyNumberFormat="1" applyFont="1" applyFill="1" applyBorder="1" applyProtection="1"/>
    <xf numFmtId="0" fontId="0" fillId="0" borderId="14" xfId="0" applyBorder="1" applyAlignment="1">
      <alignment vertical="center" wrapText="1"/>
    </xf>
  </cellXfs>
  <cellStyles count="23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dbkatalog" xfId="19"/>
    <cellStyle name="DB-Katalog" xfId="20"/>
    <cellStyle name="Milliers" xfId="21" builtinId="3"/>
    <cellStyle name="Normal" xfId="0" builtinId="0"/>
    <cellStyle name="Pourcentage" xfId="2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D5FFFF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6" fmlaLink="Texte!$H$2" fmlaRange="Texte!$H$3:$H$4" noThreeD="1" sel="1" val="0"/>
</file>

<file path=xl/ctrlProps/ctrlProp2.xml><?xml version="1.0" encoding="utf-8"?>
<formControlPr xmlns="http://schemas.microsoft.com/office/spreadsheetml/2009/9/main" objectType="Drop" dropStyle="combo" dx="26" fmlaLink="$B$72" fmlaRange="Texte!$A$20:$A$23" noThreeD="1" sel="1" val="0"/>
</file>

<file path=xl/ctrlProps/ctrlProp3.xml><?xml version="1.0" encoding="utf-8"?>
<formControlPr xmlns="http://schemas.microsoft.com/office/spreadsheetml/2009/9/main" objectType="Drop" dropStyle="combo" dx="26" fmlaLink="$D$72" fmlaRange="Texte!$A$20:$A$23" noThreeD="1" sel="1" val="0"/>
</file>

<file path=xl/ctrlProps/ctrlProp4.xml><?xml version="1.0" encoding="utf-8"?>
<formControlPr xmlns="http://schemas.microsoft.com/office/spreadsheetml/2009/9/main" objectType="Drop" dropStyle="combo" dx="26" fmlaLink="$F$72" fmlaRange="Texte!$A$20:$A$23" noThreeD="1" sel="1" val="0"/>
</file>

<file path=xl/ctrlProps/ctrlProp5.xml><?xml version="1.0" encoding="utf-8"?>
<formControlPr xmlns="http://schemas.microsoft.com/office/spreadsheetml/2009/9/main" objectType="Drop" dropStyle="combo" dx="26" fmlaLink="$H$72" fmlaRange="Texte!$A$20:$A$23" noThreeD="1" sel="1" val="0"/>
</file>

<file path=xl/ctrlProps/ctrlProp6.xml><?xml version="1.0" encoding="utf-8"?>
<formControlPr xmlns="http://schemas.microsoft.com/office/spreadsheetml/2009/9/main" objectType="Drop" dropStyle="combo" dx="26" fmlaLink="$B$72" fmlaRange="Texte!$A$20:$A$24" noThreeD="1" sel="1" val="0"/>
</file>

<file path=xl/ctrlProps/ctrlProp7.xml><?xml version="1.0" encoding="utf-8"?>
<formControlPr xmlns="http://schemas.microsoft.com/office/spreadsheetml/2009/9/main" objectType="Drop" dropStyle="combo" dx="26" fmlaLink="$D$72" fmlaRange="Texte!$A$20:$A$24" noThreeD="1" sel="1" val="0"/>
</file>

<file path=xl/ctrlProps/ctrlProp8.xml><?xml version="1.0" encoding="utf-8"?>
<formControlPr xmlns="http://schemas.microsoft.com/office/spreadsheetml/2009/9/main" objectType="Drop" dropStyle="combo" dx="26" fmlaLink="$F$72" fmlaRange="Texte!$A$20:$A$24" noThreeD="1" sel="1" val="0"/>
</file>

<file path=xl/ctrlProps/ctrlProp9.xml><?xml version="1.0" encoding="utf-8"?>
<formControlPr xmlns="http://schemas.microsoft.com/office/spreadsheetml/2009/9/main" objectType="Drop" dropStyle="combo" dx="26" fmlaLink="$H$72" fmlaRange="Texte!$A$20:$A$24" noThreeD="1" sel="1" val="0"/>
</file>

<file path=xl/ctrlProps/ctrlProp10.xml><?xml version="1.0" encoding="utf-8"?>
<formControlPr xmlns="http://schemas.microsoft.com/office/spreadsheetml/2009/9/main" objectType="Drop" dropStyle="combo" dx="26" fmlaLink="$B$72" fmlaRange="Texte!$A$20:$A$23" noThreeD="1" sel="1" val="0"/>
</file>

<file path=xl/ctrlProps/ctrlProp11.xml><?xml version="1.0" encoding="utf-8"?>
<formControlPr xmlns="http://schemas.microsoft.com/office/spreadsheetml/2009/9/main" objectType="Drop" dropStyle="combo" dx="26" fmlaLink="$D$72" fmlaRange="Texte!$A$20:$A$23" noThreeD="1" sel="1" val="0"/>
</file>

<file path=xl/ctrlProps/ctrlProp12.xml><?xml version="1.0" encoding="utf-8"?>
<formControlPr xmlns="http://schemas.microsoft.com/office/spreadsheetml/2009/9/main" objectType="Drop" dropStyle="combo" dx="26" fmlaLink="$F$72" fmlaRange="Texte!$A$20:$A$23" noThreeD="1" sel="1" val="0"/>
</file>

<file path=xl/ctrlProps/ctrlProp13.xml><?xml version="1.0" encoding="utf-8"?>
<formControlPr xmlns="http://schemas.microsoft.com/office/spreadsheetml/2009/9/main" objectType="Drop" dropStyle="combo" dx="26" fmlaLink="$H$72" fmlaRange="Texte!$A$20:$A$23" noThreeD="1" sel="1" val="0"/>
</file>

<file path=xl/ctrlProps/ctrlProp14.xml><?xml version="1.0" encoding="utf-8"?>
<formControlPr xmlns="http://schemas.microsoft.com/office/spreadsheetml/2009/9/main" objectType="Drop" dropStyle="combo" dx="26" fmlaLink="$B$72" fmlaRange="Texte!$A$20:$A$24" noThreeD="1" sel="1" val="0"/>
</file>

<file path=xl/ctrlProps/ctrlProp15.xml><?xml version="1.0" encoding="utf-8"?>
<formControlPr xmlns="http://schemas.microsoft.com/office/spreadsheetml/2009/9/main" objectType="Drop" dropStyle="combo" dx="26" fmlaLink="$D$72" fmlaRange="Texte!$A$20:$A$24" noThreeD="1" sel="1" val="0"/>
</file>

<file path=xl/ctrlProps/ctrlProp16.xml><?xml version="1.0" encoding="utf-8"?>
<formControlPr xmlns="http://schemas.microsoft.com/office/spreadsheetml/2009/9/main" objectType="Drop" dropStyle="combo" dx="26" fmlaLink="$F$72" fmlaRange="Texte!$A$20:$A$24" noThreeD="1" sel="1" val="0"/>
</file>

<file path=xl/ctrlProps/ctrlProp17.xml><?xml version="1.0" encoding="utf-8"?>
<formControlPr xmlns="http://schemas.microsoft.com/office/spreadsheetml/2009/9/main" objectType="Drop" dropStyle="combo" dx="26" fmlaLink="$H$72" fmlaRange="Texte!$A$20:$A$24" noThreeD="1" sel="1" val="0"/>
</file>

<file path=xl/ctrlProps/ctrlProp18.xml><?xml version="1.0" encoding="utf-8"?>
<formControlPr xmlns="http://schemas.microsoft.com/office/spreadsheetml/2009/9/main" objectType="Drop" dropStyle="combo" dx="26" fmlaLink="$B$72" fmlaRange="Texte!$A$20:$A$23" noThreeD="1" sel="1" val="0"/>
</file>

<file path=xl/ctrlProps/ctrlProp19.xml><?xml version="1.0" encoding="utf-8"?>
<formControlPr xmlns="http://schemas.microsoft.com/office/spreadsheetml/2009/9/main" objectType="Drop" dropStyle="combo" dx="26" fmlaLink="$D$72" fmlaRange="Texte!$A$20:$A$23" noThreeD="1" sel="1" val="0"/>
</file>

<file path=xl/ctrlProps/ctrlProp20.xml><?xml version="1.0" encoding="utf-8"?>
<formControlPr xmlns="http://schemas.microsoft.com/office/spreadsheetml/2009/9/main" objectType="Drop" dropStyle="combo" dx="26" fmlaLink="$F$72" fmlaRange="Texte!$A$20:$A$23" noThreeD="1" sel="1" val="0"/>
</file>

<file path=xl/ctrlProps/ctrlProp21.xml><?xml version="1.0" encoding="utf-8"?>
<formControlPr xmlns="http://schemas.microsoft.com/office/spreadsheetml/2009/9/main" objectType="Drop" dropStyle="combo" dx="26" fmlaLink="$H$72" fmlaRange="Texte!$A$20:$A$2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891540</xdr:colOff>
          <xdr:row>0</xdr:row>
          <xdr:rowOff>190500</xdr:rowOff>
        </xdr:from>
        <xdr:to>
          <xdr:col>8</xdr:col>
          <xdr:colOff>807720</xdr:colOff>
          <xdr:row>0</xdr:row>
          <xdr:rowOff>388620</xdr:rowOff>
        </xdr:to>
        <xdr:sp macro="" textlink="">
          <xdr:nvSpPr>
            <xdr:cNvPr id="1035" name="cboSprach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07C0E12-2D14-26FB-4A0E-F1E1C10FA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22860</xdr:colOff>
      <xdr:row>0</xdr:row>
      <xdr:rowOff>0</xdr:rowOff>
    </xdr:from>
    <xdr:to>
      <xdr:col>2</xdr:col>
      <xdr:colOff>60960</xdr:colOff>
      <xdr:row>0</xdr:row>
      <xdr:rowOff>426720</xdr:rowOff>
    </xdr:to>
    <xdr:pic>
      <xdr:nvPicPr>
        <xdr:cNvPr id="1090" name="Logo">
          <a:extLst>
            <a:ext uri="{FF2B5EF4-FFF2-40B4-BE49-F238E27FC236}">
              <a16:creationId xmlns:a16="http://schemas.microsoft.com/office/drawing/2014/main" id="{03FBBA5A-55F3-71FD-3A00-EEBFAC3D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147066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7620</xdr:rowOff>
        </xdr:from>
        <xdr:to>
          <xdr:col>3</xdr:col>
          <xdr:colOff>0</xdr:colOff>
          <xdr:row>4</xdr:row>
          <xdr:rowOff>213360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5C3E95E-D21E-D08B-4E36-259FEDA495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7620</xdr:rowOff>
        </xdr:from>
        <xdr:to>
          <xdr:col>5</xdr:col>
          <xdr:colOff>0</xdr:colOff>
          <xdr:row>4</xdr:row>
          <xdr:rowOff>213360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71A2FC4A-DCD8-3093-BDF9-F774433A4B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7620</xdr:rowOff>
        </xdr:from>
        <xdr:to>
          <xdr:col>7</xdr:col>
          <xdr:colOff>0</xdr:colOff>
          <xdr:row>4</xdr:row>
          <xdr:rowOff>213360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26CAD34D-62AB-6F5B-47CE-5B866361E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7620</xdr:rowOff>
        </xdr:from>
        <xdr:to>
          <xdr:col>9</xdr:col>
          <xdr:colOff>0</xdr:colOff>
          <xdr:row>4</xdr:row>
          <xdr:rowOff>213360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163B07A5-C109-CE63-0B95-DB02869B8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0</xdr:row>
      <xdr:rowOff>426720</xdr:rowOff>
    </xdr:to>
    <xdr:pic>
      <xdr:nvPicPr>
        <xdr:cNvPr id="2084" name="Logo">
          <a:extLst>
            <a:ext uri="{FF2B5EF4-FFF2-40B4-BE49-F238E27FC236}">
              <a16:creationId xmlns:a16="http://schemas.microsoft.com/office/drawing/2014/main" id="{F3D6C344-6C45-DD30-5A84-BC5F7DDE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47066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7620</xdr:rowOff>
        </xdr:from>
        <xdr:to>
          <xdr:col>3</xdr:col>
          <xdr:colOff>0</xdr:colOff>
          <xdr:row>4</xdr:row>
          <xdr:rowOff>213360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1EC4A35F-4830-E914-1725-1495897F86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7620</xdr:rowOff>
        </xdr:from>
        <xdr:to>
          <xdr:col>5</xdr:col>
          <xdr:colOff>0</xdr:colOff>
          <xdr:row>4</xdr:row>
          <xdr:rowOff>213360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4B1B020D-0CAB-9440-8131-51A8676925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7620</xdr:rowOff>
        </xdr:from>
        <xdr:to>
          <xdr:col>7</xdr:col>
          <xdr:colOff>0</xdr:colOff>
          <xdr:row>4</xdr:row>
          <xdr:rowOff>213360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285D2F17-48A2-61E7-039F-3DF176B30D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7620</xdr:rowOff>
        </xdr:from>
        <xdr:to>
          <xdr:col>9</xdr:col>
          <xdr:colOff>0</xdr:colOff>
          <xdr:row>4</xdr:row>
          <xdr:rowOff>213360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7E80DA76-9E10-EB9B-C8B0-B6C6A7D48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7620</xdr:rowOff>
        </xdr:from>
        <xdr:to>
          <xdr:col>3</xdr:col>
          <xdr:colOff>0</xdr:colOff>
          <xdr:row>4</xdr:row>
          <xdr:rowOff>213360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8240757A-4052-50AA-886D-B85A58BDC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7620</xdr:rowOff>
        </xdr:from>
        <xdr:to>
          <xdr:col>5</xdr:col>
          <xdr:colOff>0</xdr:colOff>
          <xdr:row>4</xdr:row>
          <xdr:rowOff>213360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9A228AD6-D130-FF10-445A-D4C081D1A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7620</xdr:rowOff>
        </xdr:from>
        <xdr:to>
          <xdr:col>7</xdr:col>
          <xdr:colOff>0</xdr:colOff>
          <xdr:row>4</xdr:row>
          <xdr:rowOff>213360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439EC250-0649-59F7-A440-06861A8B8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7620</xdr:rowOff>
        </xdr:from>
        <xdr:to>
          <xdr:col>9</xdr:col>
          <xdr:colOff>0</xdr:colOff>
          <xdr:row>4</xdr:row>
          <xdr:rowOff>213360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DA2CFA2B-AE6A-4C14-5D0F-6E58A088FB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0</xdr:row>
      <xdr:rowOff>426720</xdr:rowOff>
    </xdr:to>
    <xdr:pic>
      <xdr:nvPicPr>
        <xdr:cNvPr id="3115" name="Logo">
          <a:extLst>
            <a:ext uri="{FF2B5EF4-FFF2-40B4-BE49-F238E27FC236}">
              <a16:creationId xmlns:a16="http://schemas.microsoft.com/office/drawing/2014/main" id="{C767714E-A6FB-9012-68A4-A51E3465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47066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7620</xdr:rowOff>
        </xdr:from>
        <xdr:to>
          <xdr:col>3</xdr:col>
          <xdr:colOff>0</xdr:colOff>
          <xdr:row>4</xdr:row>
          <xdr:rowOff>213360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B447F924-7067-8929-1901-4E6674FCB3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7620</xdr:rowOff>
        </xdr:from>
        <xdr:to>
          <xdr:col>5</xdr:col>
          <xdr:colOff>0</xdr:colOff>
          <xdr:row>4</xdr:row>
          <xdr:rowOff>213360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9B81493A-DEA4-46B6-1BD7-594C66837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7620</xdr:rowOff>
        </xdr:from>
        <xdr:to>
          <xdr:col>7</xdr:col>
          <xdr:colOff>0</xdr:colOff>
          <xdr:row>4</xdr:row>
          <xdr:rowOff>213360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3A0FCB8B-6A83-6301-3F7C-737DBE9BC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7620</xdr:rowOff>
        </xdr:from>
        <xdr:to>
          <xdr:col>9</xdr:col>
          <xdr:colOff>0</xdr:colOff>
          <xdr:row>4</xdr:row>
          <xdr:rowOff>213360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8428721E-4CF2-67CB-24B0-40744A0D1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7620</xdr:rowOff>
        </xdr:from>
        <xdr:to>
          <xdr:col>3</xdr:col>
          <xdr:colOff>0</xdr:colOff>
          <xdr:row>4</xdr:row>
          <xdr:rowOff>213360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6F1CD14-910D-9885-8889-567112A78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7620</xdr:rowOff>
        </xdr:from>
        <xdr:to>
          <xdr:col>5</xdr:col>
          <xdr:colOff>0</xdr:colOff>
          <xdr:row>4</xdr:row>
          <xdr:rowOff>213360</xdr:rowOff>
        </xdr:to>
        <xdr:sp macro="" textlink="">
          <xdr:nvSpPr>
            <xdr:cNvPr id="4104" name="Drop Dow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97F0AA05-C307-09B6-AC89-8590E7B41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7620</xdr:rowOff>
        </xdr:from>
        <xdr:to>
          <xdr:col>7</xdr:col>
          <xdr:colOff>0</xdr:colOff>
          <xdr:row>4</xdr:row>
          <xdr:rowOff>213360</xdr:rowOff>
        </xdr:to>
        <xdr:sp macro="" textlink="">
          <xdr:nvSpPr>
            <xdr:cNvPr id="4105" name="Drop Dow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311A67F8-FCBE-32A8-817B-8C9067BC9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7620</xdr:rowOff>
        </xdr:from>
        <xdr:to>
          <xdr:col>9</xdr:col>
          <xdr:colOff>0</xdr:colOff>
          <xdr:row>4</xdr:row>
          <xdr:rowOff>213360</xdr:rowOff>
        </xdr:to>
        <xdr:sp macro="" textlink="">
          <xdr:nvSpPr>
            <xdr:cNvPr id="4106" name="Drop Dow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691485DB-7D62-C43D-03C8-A5C3FC7318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2</xdr:col>
      <xdr:colOff>609600</xdr:colOff>
      <xdr:row>0</xdr:row>
      <xdr:rowOff>426720</xdr:rowOff>
    </xdr:to>
    <xdr:pic>
      <xdr:nvPicPr>
        <xdr:cNvPr id="4136" name="Logo">
          <a:extLst>
            <a:ext uri="{FF2B5EF4-FFF2-40B4-BE49-F238E27FC236}">
              <a16:creationId xmlns:a16="http://schemas.microsoft.com/office/drawing/2014/main" id="{1F5BC707-FB66-A7A7-3152-41E9E8AB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47066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411480</xdr:colOff>
      <xdr:row>0</xdr:row>
      <xdr:rowOff>426720</xdr:rowOff>
    </xdr:to>
    <xdr:pic>
      <xdr:nvPicPr>
        <xdr:cNvPr id="5151" name="Logo">
          <a:extLst>
            <a:ext uri="{FF2B5EF4-FFF2-40B4-BE49-F238E27FC236}">
              <a16:creationId xmlns:a16="http://schemas.microsoft.com/office/drawing/2014/main" id="{8C3F8905-EDB7-1D68-92CF-9566634E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47066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411480</xdr:colOff>
      <xdr:row>0</xdr:row>
      <xdr:rowOff>426720</xdr:rowOff>
    </xdr:to>
    <xdr:pic>
      <xdr:nvPicPr>
        <xdr:cNvPr id="6174" name="Logo">
          <a:extLst>
            <a:ext uri="{FF2B5EF4-FFF2-40B4-BE49-F238E27FC236}">
              <a16:creationId xmlns:a16="http://schemas.microsoft.com/office/drawing/2014/main" id="{CB2EA406-DC59-9C96-7BC9-E54F520E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47066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411480</xdr:colOff>
      <xdr:row>0</xdr:row>
      <xdr:rowOff>426720</xdr:rowOff>
    </xdr:to>
    <xdr:pic>
      <xdr:nvPicPr>
        <xdr:cNvPr id="7219" name="Logo">
          <a:extLst>
            <a:ext uri="{FF2B5EF4-FFF2-40B4-BE49-F238E27FC236}">
              <a16:creationId xmlns:a16="http://schemas.microsoft.com/office/drawing/2014/main" id="{D3C5041E-F4CB-EFBA-EF65-287AB472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0"/>
          <a:ext cx="1470660" cy="426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</xdr:colOff>
      <xdr:row>2</xdr:row>
      <xdr:rowOff>144780</xdr:rowOff>
    </xdr:from>
    <xdr:to>
      <xdr:col>9</xdr:col>
      <xdr:colOff>68580</xdr:colOff>
      <xdr:row>60</xdr:row>
      <xdr:rowOff>38100</xdr:rowOff>
    </xdr:to>
    <xdr:sp macro="" textlink="">
      <xdr:nvSpPr>
        <xdr:cNvPr id="7220" name="Rectangle 2">
          <a:extLst>
            <a:ext uri="{FF2B5EF4-FFF2-40B4-BE49-F238E27FC236}">
              <a16:creationId xmlns:a16="http://schemas.microsoft.com/office/drawing/2014/main" id="{E44B8C75-7074-72F2-9594-A976E4402824}"/>
            </a:ext>
          </a:extLst>
        </xdr:cNvPr>
        <xdr:cNvSpPr>
          <a:spLocks noChangeArrowheads="1"/>
        </xdr:cNvSpPr>
      </xdr:nvSpPr>
      <xdr:spPr bwMode="auto">
        <a:xfrm>
          <a:off x="3657600" y="868680"/>
          <a:ext cx="3611880" cy="9906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96"/>
  <sheetViews>
    <sheetView showRowColHeaders="0" workbookViewId="0"/>
  </sheetViews>
  <sheetFormatPr baseColWidth="10" defaultRowHeight="13.2" x14ac:dyDescent="0.25"/>
  <cols>
    <col min="12" max="12" width="13.6640625" bestFit="1" customWidth="1"/>
  </cols>
  <sheetData>
    <row r="1" spans="1:13" x14ac:dyDescent="0.25">
      <c r="A1" t="s">
        <v>0</v>
      </c>
      <c r="B1" t="s">
        <v>1</v>
      </c>
      <c r="C1" t="s">
        <v>2</v>
      </c>
      <c r="H1" s="292" t="s">
        <v>194</v>
      </c>
      <c r="I1" s="292" t="s">
        <v>190</v>
      </c>
      <c r="J1" s="292" t="s">
        <v>192</v>
      </c>
      <c r="K1" s="292" t="s">
        <v>191</v>
      </c>
      <c r="L1" s="292" t="s">
        <v>193</v>
      </c>
      <c r="M1" s="292" t="s">
        <v>196</v>
      </c>
    </row>
    <row r="2" spans="1:13" x14ac:dyDescent="0.25">
      <c r="H2" s="293">
        <v>1</v>
      </c>
      <c r="I2" s="292">
        <v>1</v>
      </c>
      <c r="J2" s="292">
        <v>2.6</v>
      </c>
      <c r="K2" s="292" t="s">
        <v>131</v>
      </c>
      <c r="L2" s="294">
        <v>44917</v>
      </c>
      <c r="M2" s="292" t="str">
        <f>A1</f>
        <v>Texte</v>
      </c>
    </row>
    <row r="3" spans="1:13" x14ac:dyDescent="0.25">
      <c r="A3" s="3" t="str">
        <f>IF(H$2=1,B3,IF(H$2=2,C3,IF(H$2=3,D3,"")))</f>
        <v>Entrée aliments</v>
      </c>
      <c r="B3" s="7" t="s">
        <v>3</v>
      </c>
      <c r="C3" s="7" t="s">
        <v>4</v>
      </c>
      <c r="D3" s="7"/>
      <c r="H3" s="295" t="str">
        <f>IF(H$2=1,I3,IF(H$2=2,J3,IF(H$2=3,K3,"")))</f>
        <v>Français</v>
      </c>
      <c r="I3" s="296" t="s">
        <v>1</v>
      </c>
      <c r="J3" s="296" t="s">
        <v>1</v>
      </c>
      <c r="K3" s="296" t="s">
        <v>1</v>
      </c>
      <c r="L3" s="292"/>
      <c r="M3" s="292" t="str">
        <f>Linear!L1</f>
        <v>Résultat</v>
      </c>
    </row>
    <row r="4" spans="1:13" x14ac:dyDescent="0.25">
      <c r="A4" s="3" t="str">
        <f>IF(H$2=1,B4,IF(H$2=2,C4,IF(H$2=3,D4,"")))</f>
        <v>Entrée aliments</v>
      </c>
      <c r="B4" s="7" t="s">
        <v>3</v>
      </c>
      <c r="C4" s="7" t="s">
        <v>5</v>
      </c>
      <c r="D4" s="7"/>
      <c r="H4" s="295" t="str">
        <f>IF(H$2=1,I4,IF(H$2=2,J4,IF(H$2=3,K4,"")))</f>
        <v>Deutsch</v>
      </c>
      <c r="I4" s="296" t="s">
        <v>2</v>
      </c>
      <c r="J4" s="296" t="s">
        <v>2</v>
      </c>
      <c r="K4" s="296" t="s">
        <v>2</v>
      </c>
      <c r="L4" s="292"/>
      <c r="M4" s="296" t="str">
        <f>'B1'!I1</f>
        <v>B1: Entrée aliments</v>
      </c>
    </row>
    <row r="5" spans="1:13" x14ac:dyDescent="0.25">
      <c r="A5" s="3" t="str">
        <f>IF(H$2=1,B5,IF(H$2=2,C5,IF(H$2=3,D5,"")))</f>
        <v>page</v>
      </c>
      <c r="B5" t="s">
        <v>198</v>
      </c>
      <c r="C5" t="s">
        <v>199</v>
      </c>
      <c r="D5" s="7"/>
      <c r="H5" s="295">
        <f>IF(H$2=1,I5,IF(H$2=2,J5,IF(H$2=3,K5,"")))</f>
        <v>0</v>
      </c>
      <c r="I5" s="296"/>
      <c r="J5" s="296"/>
      <c r="K5" s="296"/>
      <c r="L5" s="292"/>
      <c r="M5" s="296" t="str">
        <f>'B2'!I1</f>
        <v>B2: Entrée aliments</v>
      </c>
    </row>
    <row r="6" spans="1:13" x14ac:dyDescent="0.25">
      <c r="A6" s="3" t="str">
        <f t="shared" ref="A6:A38" si="0">IF(H$2=1,B6,IF(H$2=2,C6,IF(H$2=3,D5,"")))</f>
        <v>Animaux</v>
      </c>
      <c r="B6" s="7" t="s">
        <v>6</v>
      </c>
      <c r="C6" s="7" t="s">
        <v>7</v>
      </c>
      <c r="D6" s="7"/>
      <c r="H6" s="292"/>
      <c r="I6" s="292"/>
      <c r="J6" s="292"/>
      <c r="K6" s="292"/>
      <c r="L6" s="292"/>
      <c r="M6" s="296" t="str">
        <f>'B3'!I1</f>
        <v>B3: Entrée aliments</v>
      </c>
    </row>
    <row r="7" spans="1:13" x14ac:dyDescent="0.25">
      <c r="A7" s="3" t="str">
        <f t="shared" si="0"/>
        <v>par kg d'aliment</v>
      </c>
      <c r="B7" s="7" t="s">
        <v>8</v>
      </c>
      <c r="C7" s="7" t="s">
        <v>9</v>
      </c>
      <c r="D7" s="7"/>
      <c r="H7" s="292"/>
      <c r="I7" s="292"/>
      <c r="J7" s="292"/>
      <c r="K7" s="292"/>
      <c r="L7" s="292"/>
      <c r="M7" s="296" t="str">
        <f>'B4'!I1</f>
        <v>B4: Entrée aliments</v>
      </c>
    </row>
    <row r="8" spans="1:13" x14ac:dyDescent="0.25">
      <c r="A8" s="3" t="str">
        <f t="shared" si="0"/>
        <v>Date</v>
      </c>
      <c r="B8" s="7" t="s">
        <v>10</v>
      </c>
      <c r="C8" s="7" t="s">
        <v>11</v>
      </c>
      <c r="D8" s="7"/>
      <c r="H8" s="292"/>
      <c r="I8" s="292"/>
      <c r="J8" s="292"/>
      <c r="K8" s="292"/>
      <c r="L8" s="292"/>
      <c r="M8" s="296" t="str">
        <f>'B5'!I1</f>
        <v>B5: Entrée aliments</v>
      </c>
    </row>
    <row r="9" spans="1:13" x14ac:dyDescent="0.25">
      <c r="A9" s="3" t="str">
        <f t="shared" si="0"/>
        <v>kg aliment</v>
      </c>
      <c r="B9" s="7" t="s">
        <v>12</v>
      </c>
      <c r="C9" s="7" t="s">
        <v>13</v>
      </c>
      <c r="D9" s="7"/>
      <c r="H9" s="292"/>
      <c r="I9" s="292"/>
      <c r="J9" s="292"/>
      <c r="K9" s="292"/>
      <c r="L9" s="292"/>
      <c r="M9" s="296" t="str">
        <f>'B6'!I1</f>
        <v>B6: Entrée aliments</v>
      </c>
    </row>
    <row r="10" spans="1:13" x14ac:dyDescent="0.25">
      <c r="A10" s="3" t="str">
        <f t="shared" si="0"/>
        <v>Total entrée</v>
      </c>
      <c r="B10" s="7" t="s">
        <v>14</v>
      </c>
      <c r="C10" s="20" t="s">
        <v>15</v>
      </c>
      <c r="D10" s="7"/>
      <c r="H10" s="292"/>
      <c r="I10" s="292"/>
      <c r="J10" s="292"/>
      <c r="K10" s="292"/>
      <c r="L10" s="292"/>
      <c r="M10" s="292" t="str">
        <f>Reserve!StartZelle</f>
        <v>Reserve</v>
      </c>
    </row>
    <row r="11" spans="1:13" x14ac:dyDescent="0.25">
      <c r="A11" s="3" t="str">
        <f t="shared" si="0"/>
        <v>Organisation de contrôle      Date:</v>
      </c>
      <c r="B11" s="24" t="s">
        <v>16</v>
      </c>
      <c r="C11" s="7" t="s">
        <v>17</v>
      </c>
      <c r="D11" s="7"/>
      <c r="H11" s="292"/>
      <c r="I11" s="292"/>
      <c r="J11" s="292"/>
      <c r="K11" s="292"/>
      <c r="L11" s="292"/>
      <c r="M11" s="292"/>
    </row>
    <row r="12" spans="1:13" x14ac:dyDescent="0.25">
      <c r="A12" s="3" t="str">
        <f t="shared" si="0"/>
        <v>Signature:</v>
      </c>
      <c r="B12" s="24" t="s">
        <v>18</v>
      </c>
      <c r="C12" s="20" t="s">
        <v>19</v>
      </c>
      <c r="D12" s="7"/>
      <c r="H12" s="292"/>
      <c r="I12" s="292"/>
      <c r="J12" s="292"/>
      <c r="K12" s="292"/>
      <c r="L12" s="292"/>
      <c r="M12" s="292"/>
    </row>
    <row r="13" spans="1:13" x14ac:dyDescent="0.25">
      <c r="A13" s="3" t="str">
        <f t="shared" si="0"/>
        <v>Tous les aliments utilisés doivent être saisis.</v>
      </c>
      <c r="B13" s="7" t="s">
        <v>20</v>
      </c>
      <c r="C13" s="7" t="s">
        <v>21</v>
      </c>
      <c r="D13" s="7"/>
      <c r="H13" s="292"/>
      <c r="I13" s="292"/>
      <c r="J13" s="292"/>
      <c r="K13" s="292"/>
      <c r="L13" s="292"/>
      <c r="M13" s="292"/>
    </row>
    <row r="14" spans="1:13" x14ac:dyDescent="0.25">
      <c r="A14" s="3" t="str">
        <f t="shared" si="0"/>
        <v>En kg MF</v>
      </c>
      <c r="B14" s="7" t="s">
        <v>22</v>
      </c>
      <c r="C14" s="7" t="s">
        <v>23</v>
      </c>
      <c r="D14" s="7"/>
      <c r="M14" s="292"/>
    </row>
    <row r="15" spans="1:13" x14ac:dyDescent="0.25">
      <c r="A15" s="3" t="str">
        <f t="shared" si="0"/>
        <v>En kg MS</v>
      </c>
      <c r="B15" s="7" t="s">
        <v>24</v>
      </c>
      <c r="C15" s="7" t="s">
        <v>25</v>
      </c>
      <c r="D15" s="7"/>
    </row>
    <row r="16" spans="1:13" x14ac:dyDescent="0.25">
      <c r="A16" s="3" t="str">
        <f t="shared" si="0"/>
        <v>kg MF</v>
      </c>
      <c r="B16" s="7" t="s">
        <v>26</v>
      </c>
      <c r="C16" s="7" t="s">
        <v>27</v>
      </c>
      <c r="D16" s="7"/>
    </row>
    <row r="17" spans="1:4" x14ac:dyDescent="0.25">
      <c r="A17" s="3" t="str">
        <f t="shared" si="0"/>
        <v>par kg MS</v>
      </c>
      <c r="B17" s="7" t="s">
        <v>28</v>
      </c>
      <c r="C17" s="7" t="s">
        <v>29</v>
      </c>
      <c r="D17" s="7"/>
    </row>
    <row r="18" spans="1:4" x14ac:dyDescent="0.25">
      <c r="A18" s="3" t="str">
        <f t="shared" si="0"/>
        <v>Mois</v>
      </c>
      <c r="B18" s="7" t="s">
        <v>30</v>
      </c>
      <c r="C18" s="7" t="s">
        <v>31</v>
      </c>
      <c r="D18" s="7"/>
    </row>
    <row r="19" spans="1:4" x14ac:dyDescent="0.25">
      <c r="A19" s="3" t="str">
        <f t="shared" si="0"/>
        <v>kg MS</v>
      </c>
      <c r="B19" s="7" t="s">
        <v>32</v>
      </c>
      <c r="C19" s="7" t="s">
        <v>33</v>
      </c>
      <c r="D19" s="7"/>
    </row>
    <row r="20" spans="1:4" x14ac:dyDescent="0.25">
      <c r="A20" s="3" t="str">
        <f t="shared" si="0"/>
        <v>Porcs à l'engrais</v>
      </c>
      <c r="B20" s="10" t="s">
        <v>34</v>
      </c>
      <c r="C20" s="7" t="s">
        <v>35</v>
      </c>
      <c r="D20" s="7"/>
    </row>
    <row r="21" spans="1:4" x14ac:dyDescent="0.25">
      <c r="A21" s="3" t="str">
        <f t="shared" si="0"/>
        <v>Truies d'él./ verrat</v>
      </c>
      <c r="B21" s="10" t="s">
        <v>36</v>
      </c>
      <c r="C21" s="7" t="s">
        <v>37</v>
      </c>
      <c r="D21" s="7"/>
    </row>
    <row r="22" spans="1:4" x14ac:dyDescent="0.25">
      <c r="A22" s="3" t="str">
        <f t="shared" si="0"/>
        <v>Porcelets</v>
      </c>
      <c r="B22" s="7" t="s">
        <v>38</v>
      </c>
      <c r="C22" s="7" t="s">
        <v>39</v>
      </c>
      <c r="D22" s="7"/>
    </row>
    <row r="23" spans="1:4" x14ac:dyDescent="0.25">
      <c r="A23" s="3" t="str">
        <f t="shared" si="0"/>
        <v>Poules pondeuses</v>
      </c>
      <c r="B23" s="7" t="s">
        <v>40</v>
      </c>
      <c r="C23" s="7" t="s">
        <v>41</v>
      </c>
      <c r="D23" s="7"/>
    </row>
    <row r="24" spans="1:4" x14ac:dyDescent="0.25">
      <c r="A24" s="3" t="str">
        <f t="shared" si="0"/>
        <v>Saisie en kg MS</v>
      </c>
      <c r="B24" s="7" t="s">
        <v>42</v>
      </c>
      <c r="C24" s="7" t="s">
        <v>43</v>
      </c>
      <c r="D24" s="7"/>
    </row>
    <row r="25" spans="1:4" x14ac:dyDescent="0.25">
      <c r="A25" s="3" t="str">
        <f t="shared" si="0"/>
        <v>MS en %</v>
      </c>
      <c r="B25" s="7" t="s">
        <v>44</v>
      </c>
      <c r="C25" s="10" t="s">
        <v>45</v>
      </c>
      <c r="D25" s="7"/>
    </row>
    <row r="26" spans="1:4" x14ac:dyDescent="0.25">
      <c r="A26" s="3" t="str">
        <f t="shared" si="0"/>
        <v>MJ EMV</v>
      </c>
      <c r="B26" s="7" t="s">
        <v>46</v>
      </c>
      <c r="C26" s="10" t="s">
        <v>47</v>
      </c>
      <c r="D26" s="7"/>
    </row>
    <row r="27" spans="1:4" x14ac:dyDescent="0.25">
      <c r="A27" s="3" t="str">
        <f t="shared" si="0"/>
        <v>MJ EDP/EMV</v>
      </c>
      <c r="B27" s="10" t="s">
        <v>48</v>
      </c>
      <c r="C27" s="10" t="s">
        <v>49</v>
      </c>
      <c r="D27" s="7"/>
    </row>
    <row r="28" spans="1:4" x14ac:dyDescent="0.25">
      <c r="A28" s="3" t="str">
        <f t="shared" si="0"/>
        <v>g MA</v>
      </c>
      <c r="B28" s="7" t="s">
        <v>50</v>
      </c>
      <c r="C28" s="7" t="s">
        <v>51</v>
      </c>
      <c r="D28" s="7"/>
    </row>
    <row r="29" spans="1:4" x14ac:dyDescent="0.25">
      <c r="A29" s="3" t="str">
        <f t="shared" si="0"/>
        <v>g P</v>
      </c>
      <c r="B29" s="7" t="s">
        <v>52</v>
      </c>
      <c r="C29" s="7" t="s">
        <v>52</v>
      </c>
      <c r="D29" s="7"/>
    </row>
    <row r="30" spans="1:4" x14ac:dyDescent="0.25">
      <c r="A30" s="3" t="str">
        <f t="shared" si="0"/>
        <v>Organisation de contrôle, Date:</v>
      </c>
      <c r="B30" s="7" t="s">
        <v>53</v>
      </c>
      <c r="C30" s="7" t="s">
        <v>54</v>
      </c>
      <c r="D30" s="7"/>
    </row>
    <row r="31" spans="1:4" x14ac:dyDescent="0.25">
      <c r="A31" s="3" t="str">
        <f t="shared" si="0"/>
        <v>Signature:</v>
      </c>
      <c r="B31" s="7" t="s">
        <v>18</v>
      </c>
      <c r="C31" s="7" t="s">
        <v>19</v>
      </c>
      <c r="D31" s="7"/>
    </row>
    <row r="32" spans="1:4" x14ac:dyDescent="0.25">
      <c r="A32" s="3" t="str">
        <f t="shared" si="0"/>
        <v>Exploitant, Date:</v>
      </c>
      <c r="B32" s="7" t="s">
        <v>55</v>
      </c>
      <c r="C32" s="7" t="s">
        <v>56</v>
      </c>
      <c r="D32" s="7"/>
    </row>
    <row r="33" spans="1:4" x14ac:dyDescent="0.25">
      <c r="A33" s="3" t="str">
        <f t="shared" si="0"/>
        <v>Répartition en %</v>
      </c>
      <c r="B33" s="7" t="s">
        <v>57</v>
      </c>
      <c r="C33" s="7" t="s">
        <v>58</v>
      </c>
      <c r="D33" s="7"/>
    </row>
    <row r="34" spans="1:4" x14ac:dyDescent="0.25">
      <c r="A34" s="3" t="str">
        <f t="shared" si="0"/>
        <v>Maïs plante entière</v>
      </c>
      <c r="B34" s="24" t="s">
        <v>59</v>
      </c>
      <c r="C34" s="24" t="s">
        <v>60</v>
      </c>
      <c r="D34" s="7"/>
    </row>
    <row r="35" spans="1:4" x14ac:dyDescent="0.25">
      <c r="A35" s="3" t="str">
        <f t="shared" si="0"/>
        <v>Herbages</v>
      </c>
      <c r="B35" s="24" t="s">
        <v>200</v>
      </c>
      <c r="C35" s="24" t="s">
        <v>202</v>
      </c>
      <c r="D35" s="7"/>
    </row>
    <row r="36" spans="1:4" x14ac:dyDescent="0.25">
      <c r="A36" s="3" t="str">
        <f t="shared" si="0"/>
        <v>(herbe, silo, ...)</v>
      </c>
      <c r="B36" s="24" t="s">
        <v>201</v>
      </c>
      <c r="C36" s="24" t="s">
        <v>203</v>
      </c>
      <c r="D36" s="7"/>
    </row>
    <row r="37" spans="1:4" x14ac:dyDescent="0.25">
      <c r="A37" s="3" t="str">
        <f>IF(H$2=1,B37,IF(H$2=2,C37,IF(H$2=3,D35,"")))</f>
        <v>Lactosérum</v>
      </c>
      <c r="B37" s="20" t="s">
        <v>61</v>
      </c>
      <c r="C37" s="20" t="s">
        <v>62</v>
      </c>
      <c r="D37" s="7"/>
    </row>
    <row r="38" spans="1:4" x14ac:dyDescent="0.25">
      <c r="A38" s="3" t="str">
        <f t="shared" si="0"/>
        <v>CCM</v>
      </c>
      <c r="B38" s="20" t="s">
        <v>63</v>
      </c>
      <c r="C38" s="20" t="s">
        <v>63</v>
      </c>
      <c r="D38" s="7"/>
    </row>
    <row r="39" spans="1:4" x14ac:dyDescent="0.25">
      <c r="A39" s="3" t="str">
        <f t="shared" ref="A39:A70" si="1">IF(H$2=1,B39,IF(H$2=2,C39,IF(H$2=3,D38,"")))</f>
        <v>Paille, granulés de paille</v>
      </c>
      <c r="B39" s="20" t="s">
        <v>182</v>
      </c>
      <c r="C39" s="20" t="s">
        <v>180</v>
      </c>
      <c r="D39" s="7"/>
    </row>
    <row r="40" spans="1:4" x14ac:dyDescent="0.25">
      <c r="A40" s="3" t="str">
        <f t="shared" si="1"/>
        <v>Matériaux d'occupation, dés de fourrage grossier</v>
      </c>
      <c r="B40" s="20" t="s">
        <v>183</v>
      </c>
      <c r="C40" s="20" t="s">
        <v>181</v>
      </c>
      <c r="D40" s="7"/>
    </row>
    <row r="41" spans="1:4" x14ac:dyDescent="0.25">
      <c r="A41" s="3" t="str">
        <f t="shared" si="1"/>
        <v>Répartition en %</v>
      </c>
      <c r="B41" s="20" t="s">
        <v>57</v>
      </c>
      <c r="C41" s="20" t="s">
        <v>64</v>
      </c>
      <c r="D41" s="7"/>
    </row>
    <row r="42" spans="1:4" x14ac:dyDescent="0.25">
      <c r="A42" s="3" t="str">
        <f t="shared" si="1"/>
        <v>Résumé des entrées d'aliments sur l'exploitation</v>
      </c>
      <c r="B42" s="20" t="s">
        <v>65</v>
      </c>
      <c r="C42" s="7" t="s">
        <v>66</v>
      </c>
      <c r="D42" s="7"/>
    </row>
    <row r="43" spans="1:4" x14ac:dyDescent="0.25">
      <c r="A43" s="3" t="str">
        <f t="shared" si="1"/>
        <v>kg d'aliment par catégorie d'animaux</v>
      </c>
      <c r="B43" s="20" t="s">
        <v>67</v>
      </c>
      <c r="C43" s="7" t="s">
        <v>68</v>
      </c>
      <c r="D43" s="7"/>
    </row>
    <row r="44" spans="1:4" x14ac:dyDescent="0.25">
      <c r="A44" s="3" t="str">
        <f t="shared" si="1"/>
        <v>Résumé des teneurs par catégorie d'animaux</v>
      </c>
      <c r="B44" s="20" t="s">
        <v>69</v>
      </c>
      <c r="C44" s="7" t="s">
        <v>70</v>
      </c>
      <c r="D44" s="7"/>
    </row>
    <row r="45" spans="1:4" x14ac:dyDescent="0.25">
      <c r="A45" s="3" t="str">
        <f t="shared" si="1"/>
        <v>Matière sèche affouragée</v>
      </c>
      <c r="B45" s="20" t="s">
        <v>71</v>
      </c>
      <c r="C45" s="7" t="s">
        <v>72</v>
      </c>
      <c r="D45" s="7"/>
    </row>
    <row r="46" spans="1:4" x14ac:dyDescent="0.25">
      <c r="A46" s="3" t="str">
        <f t="shared" si="1"/>
        <v>Quantité d'aliment à 88 % MS</v>
      </c>
      <c r="B46" s="20" t="s">
        <v>73</v>
      </c>
      <c r="C46" s="7" t="s">
        <v>74</v>
      </c>
      <c r="D46" s="7"/>
    </row>
    <row r="47" spans="1:4" x14ac:dyDescent="0.25">
      <c r="A47" s="3" t="str">
        <f t="shared" si="1"/>
        <v>Energie total</v>
      </c>
      <c r="B47" s="20" t="s">
        <v>75</v>
      </c>
      <c r="C47" s="7" t="s">
        <v>76</v>
      </c>
      <c r="D47" s="7"/>
    </row>
    <row r="48" spans="1:4" x14ac:dyDescent="0.25">
      <c r="A48" s="3" t="str">
        <f t="shared" si="1"/>
        <v>Protéines totales</v>
      </c>
      <c r="B48" s="20" t="s">
        <v>77</v>
      </c>
      <c r="C48" s="7" t="s">
        <v>78</v>
      </c>
      <c r="D48" s="7"/>
    </row>
    <row r="49" spans="1:4" x14ac:dyDescent="0.25">
      <c r="A49" s="3" t="str">
        <f t="shared" si="1"/>
        <v>Phosphore total</v>
      </c>
      <c r="B49" s="20" t="s">
        <v>79</v>
      </c>
      <c r="C49" s="7" t="s">
        <v>80</v>
      </c>
      <c r="D49" s="7"/>
    </row>
    <row r="50" spans="1:4" x14ac:dyDescent="0.25">
      <c r="A50" s="3" t="str">
        <f t="shared" si="1"/>
        <v>kg MS</v>
      </c>
      <c r="B50" s="20" t="s">
        <v>32</v>
      </c>
      <c r="C50" s="7" t="s">
        <v>33</v>
      </c>
      <c r="D50" s="7"/>
    </row>
    <row r="51" spans="1:4" x14ac:dyDescent="0.25">
      <c r="A51" s="3" t="str">
        <f t="shared" si="1"/>
        <v>Teneurs moyennes par kg d'aliment à 88%</v>
      </c>
      <c r="B51" s="20" t="s">
        <v>81</v>
      </c>
      <c r="C51" s="7" t="s">
        <v>82</v>
      </c>
      <c r="D51" s="7"/>
    </row>
    <row r="52" spans="1:4" x14ac:dyDescent="0.25">
      <c r="A52" s="3" t="str">
        <f t="shared" si="1"/>
        <v>Teneur moyenne en énergie</v>
      </c>
      <c r="B52" s="7" t="s">
        <v>83</v>
      </c>
      <c r="C52" s="7" t="s">
        <v>84</v>
      </c>
      <c r="D52" s="7"/>
    </row>
    <row r="53" spans="1:4" x14ac:dyDescent="0.25">
      <c r="A53" s="3" t="str">
        <f t="shared" si="1"/>
        <v>Teneur moyenne en protéines</v>
      </c>
      <c r="B53" s="7" t="s">
        <v>85</v>
      </c>
      <c r="C53" s="7" t="s">
        <v>86</v>
      </c>
      <c r="D53" s="7"/>
    </row>
    <row r="54" spans="1:4" x14ac:dyDescent="0.25">
      <c r="A54" s="3" t="str">
        <f t="shared" si="1"/>
        <v>Teneur moyenne en phosphore</v>
      </c>
      <c r="B54" s="7" t="s">
        <v>87</v>
      </c>
      <c r="C54" s="7" t="s">
        <v>88</v>
      </c>
      <c r="D54" s="7"/>
    </row>
    <row r="55" spans="1:4" x14ac:dyDescent="0.25">
      <c r="A55" s="3" t="str">
        <f t="shared" si="1"/>
        <v>Teneurs moyennes par MJ</v>
      </c>
      <c r="B55" s="7" t="s">
        <v>89</v>
      </c>
      <c r="C55" s="7" t="s">
        <v>90</v>
      </c>
      <c r="D55" s="7"/>
    </row>
    <row r="56" spans="1:4" x14ac:dyDescent="0.25">
      <c r="A56" s="3" t="str">
        <f t="shared" si="1"/>
        <v>Teneurs moyennes des porcs</v>
      </c>
      <c r="B56" s="7" t="s">
        <v>185</v>
      </c>
      <c r="C56" s="7" t="s">
        <v>184</v>
      </c>
      <c r="D56" s="24"/>
    </row>
    <row r="57" spans="1:4" x14ac:dyDescent="0.25">
      <c r="A57" s="3" t="str">
        <f t="shared" si="1"/>
        <v>L'exploitant certifie l'exactitude des informations saisies sur cette feuille ainsi que les indications sur les achats d'aliments.</v>
      </c>
      <c r="B57" s="24" t="s">
        <v>91</v>
      </c>
      <c r="C57" s="24" t="s">
        <v>92</v>
      </c>
      <c r="D57" s="24"/>
    </row>
    <row r="58" spans="1:4" x14ac:dyDescent="0.25">
      <c r="A58" s="3" t="str">
        <f t="shared" si="1"/>
        <v>MJ EDP ou EMV</v>
      </c>
      <c r="B58" s="10" t="s">
        <v>93</v>
      </c>
      <c r="C58" s="7" t="s">
        <v>94</v>
      </c>
      <c r="D58" s="24"/>
    </row>
    <row r="59" spans="1:4" x14ac:dyDescent="0.25">
      <c r="A59" s="3" t="str">
        <f t="shared" si="1"/>
        <v>g MA / MJ EDP</v>
      </c>
      <c r="B59" s="10" t="str">
        <f>B28&amp;" / MJ EDP"</f>
        <v>g MA / MJ EDP</v>
      </c>
      <c r="C59" s="7" t="str">
        <f>C28&amp;" / MJ VES"</f>
        <v>g RP / MJ VES</v>
      </c>
      <c r="D59" s="7"/>
    </row>
    <row r="60" spans="1:4" x14ac:dyDescent="0.25">
      <c r="A60" s="3" t="str">
        <f t="shared" si="1"/>
        <v>Nombre maximum de places et nombre moyen</v>
      </c>
      <c r="B60" s="184" t="s">
        <v>166</v>
      </c>
      <c r="C60" s="184" t="s">
        <v>157</v>
      </c>
      <c r="D60" s="7"/>
    </row>
    <row r="61" spans="1:4" x14ac:dyDescent="0.25">
      <c r="A61" s="3" t="str">
        <f t="shared" si="1"/>
        <v>d'animaux sur l'exploitation durant cette période</v>
      </c>
      <c r="B61" s="20" t="s">
        <v>167</v>
      </c>
      <c r="C61" s="184" t="s">
        <v>158</v>
      </c>
      <c r="D61" s="7"/>
    </row>
    <row r="62" spans="1:4" x14ac:dyDescent="0.25">
      <c r="A62" s="3" t="str">
        <f t="shared" si="1"/>
        <v>Nb maximum</v>
      </c>
      <c r="B62" s="184" t="s">
        <v>168</v>
      </c>
      <c r="C62" s="184" t="s">
        <v>159</v>
      </c>
      <c r="D62" s="7"/>
    </row>
    <row r="63" spans="1:4" x14ac:dyDescent="0.25">
      <c r="A63" s="3" t="str">
        <f t="shared" si="1"/>
        <v>de places</v>
      </c>
      <c r="B63" s="184" t="s">
        <v>169</v>
      </c>
      <c r="C63" s="184" t="s">
        <v>153</v>
      </c>
      <c r="D63" s="7"/>
    </row>
    <row r="64" spans="1:4" x14ac:dyDescent="0.25">
      <c r="A64" s="3" t="str">
        <f t="shared" si="1"/>
        <v>Nb moyen de</v>
      </c>
      <c r="B64" s="184" t="s">
        <v>170</v>
      </c>
      <c r="C64" s="184" t="s">
        <v>204</v>
      </c>
      <c r="D64" s="7"/>
    </row>
    <row r="65" spans="1:4" x14ac:dyDescent="0.25">
      <c r="A65" s="3" t="str">
        <f t="shared" si="1"/>
        <v>pl. occupées</v>
      </c>
      <c r="B65" s="184" t="s">
        <v>206</v>
      </c>
      <c r="C65" s="184" t="s">
        <v>205</v>
      </c>
      <c r="D65" s="7"/>
    </row>
    <row r="66" spans="1:4" x14ac:dyDescent="0.25">
      <c r="A66" s="3" t="str">
        <f t="shared" si="1"/>
        <v>Porcs à l'engrais et remontes &lt; 6 mois</v>
      </c>
      <c r="B66" s="20" t="s">
        <v>162</v>
      </c>
      <c r="C66" s="20" t="s">
        <v>149</v>
      </c>
      <c r="D66" s="7"/>
    </row>
    <row r="67" spans="1:4" x14ac:dyDescent="0.25">
      <c r="A67" s="3" t="str">
        <f t="shared" si="1"/>
        <v>Porcelets sevrés &lt; 26 kg</v>
      </c>
      <c r="B67" s="20" t="s">
        <v>212</v>
      </c>
      <c r="C67" s="20" t="s">
        <v>211</v>
      </c>
      <c r="D67" s="7"/>
    </row>
    <row r="68" spans="1:4" x14ac:dyDescent="0.25">
      <c r="A68" s="3" t="str">
        <f t="shared" si="1"/>
        <v>Verrats d'élevage</v>
      </c>
      <c r="B68" s="20" t="s">
        <v>163</v>
      </c>
      <c r="C68" s="20" t="s">
        <v>150</v>
      </c>
      <c r="D68" s="7"/>
    </row>
    <row r="69" spans="1:4" x14ac:dyDescent="0.25">
      <c r="A69" s="3" t="str">
        <f t="shared" si="1"/>
        <v>Truies non allaitantes &gt; 6 mois</v>
      </c>
      <c r="B69" s="20" t="s">
        <v>164</v>
      </c>
      <c r="C69" s="20" t="s">
        <v>151</v>
      </c>
      <c r="D69" s="7"/>
    </row>
    <row r="70" spans="1:4" x14ac:dyDescent="0.25">
      <c r="A70" s="3" t="str">
        <f t="shared" si="1"/>
        <v>Truies allaitantes</v>
      </c>
      <c r="B70" s="20" t="s">
        <v>165</v>
      </c>
      <c r="C70" s="20" t="s">
        <v>152</v>
      </c>
      <c r="D70" s="7"/>
    </row>
    <row r="71" spans="1:4" x14ac:dyDescent="0.25">
      <c r="A71" s="3" t="str">
        <f t="shared" ref="A71:A96" si="2">IF(H$2=1,B71,IF(H$2=2,C71,IF(H$2=3,D70,"")))</f>
        <v>Poules pondeuses</v>
      </c>
      <c r="B71" s="20" t="s">
        <v>40</v>
      </c>
      <c r="C71" s="20" t="s">
        <v>41</v>
      </c>
      <c r="D71" s="7"/>
    </row>
    <row r="72" spans="1:4" x14ac:dyDescent="0.25">
      <c r="A72" s="3" t="str">
        <f t="shared" si="2"/>
        <v>Poules et coqs, product d'oefs à couver</v>
      </c>
      <c r="B72" s="20" t="s">
        <v>176</v>
      </c>
      <c r="C72" s="20" t="s">
        <v>177</v>
      </c>
      <c r="D72" s="7"/>
    </row>
    <row r="73" spans="1:4" x14ac:dyDescent="0.25">
      <c r="A73" s="3" t="str">
        <f t="shared" si="2"/>
        <v>Animaux</v>
      </c>
      <c r="B73" s="20" t="s">
        <v>6</v>
      </c>
      <c r="C73" s="20" t="s">
        <v>7</v>
      </c>
      <c r="D73" s="7"/>
    </row>
    <row r="74" spans="1:4" x14ac:dyDescent="0.25">
      <c r="A74" s="3" t="str">
        <f t="shared" si="2"/>
        <v>par an</v>
      </c>
      <c r="B74" s="20" t="s">
        <v>207</v>
      </c>
      <c r="C74" s="20" t="s">
        <v>208</v>
      </c>
      <c r="D74" s="7"/>
    </row>
    <row r="75" spans="1:4" x14ac:dyDescent="0.25">
      <c r="A75" s="3" t="str">
        <f>IF(H$2=1,B75,IF(H$2=2,C75,IF(H$2=3,D73,"")))</f>
        <v>Répartition</v>
      </c>
      <c r="B75" s="20" t="s">
        <v>95</v>
      </c>
      <c r="C75" s="20" t="s">
        <v>96</v>
      </c>
      <c r="D75" s="7"/>
    </row>
    <row r="76" spans="1:4" x14ac:dyDescent="0.25">
      <c r="A76" s="3" t="str">
        <f t="shared" si="2"/>
        <v>Début</v>
      </c>
      <c r="B76" s="20" t="s">
        <v>97</v>
      </c>
      <c r="C76" s="20" t="s">
        <v>98</v>
      </c>
      <c r="D76" s="7"/>
    </row>
    <row r="77" spans="1:4" x14ac:dyDescent="0.25">
      <c r="A77" s="3" t="str">
        <f t="shared" si="2"/>
        <v>Fin</v>
      </c>
      <c r="B77" s="20" t="s">
        <v>99</v>
      </c>
      <c r="C77" s="20" t="s">
        <v>100</v>
      </c>
      <c r="D77" s="7"/>
    </row>
    <row r="78" spans="1:4" x14ac:dyDescent="0.25">
      <c r="A78" s="3" t="str">
        <f t="shared" si="2"/>
        <v>Places</v>
      </c>
      <c r="B78" s="20" t="s">
        <v>101</v>
      </c>
      <c r="C78" s="20" t="s">
        <v>102</v>
      </c>
      <c r="D78" s="7"/>
    </row>
    <row r="79" spans="1:4" x14ac:dyDescent="0.25">
      <c r="A79" s="3" t="str">
        <f t="shared" si="2"/>
        <v>Durée:</v>
      </c>
      <c r="B79" s="20" t="s">
        <v>103</v>
      </c>
      <c r="C79" s="20" t="s">
        <v>104</v>
      </c>
      <c r="D79" s="7"/>
    </row>
    <row r="80" spans="1:4" x14ac:dyDescent="0.25">
      <c r="A80" s="3" t="str">
        <f t="shared" si="2"/>
        <v>Jours</v>
      </c>
      <c r="B80" s="20" t="s">
        <v>105</v>
      </c>
      <c r="C80" s="20" t="s">
        <v>106</v>
      </c>
    </row>
    <row r="81" spans="1:4" x14ac:dyDescent="0.25">
      <c r="A81" s="3" t="str">
        <f t="shared" si="2"/>
        <v>Suisse-Bilanz: Correction linéaire</v>
      </c>
      <c r="B81" s="7" t="s">
        <v>178</v>
      </c>
      <c r="C81" s="7" t="s">
        <v>179</v>
      </c>
    </row>
    <row r="82" spans="1:4" x14ac:dyDescent="0.25">
      <c r="A82" s="3" t="str">
        <f t="shared" si="2"/>
        <v>Résultat</v>
      </c>
      <c r="B82" s="7" t="s">
        <v>107</v>
      </c>
      <c r="C82" s="7" t="s">
        <v>108</v>
      </c>
    </row>
    <row r="83" spans="1:4" x14ac:dyDescent="0.25">
      <c r="A83" s="3" t="str">
        <f t="shared" si="2"/>
        <v>No cantonal:</v>
      </c>
      <c r="B83" s="7" t="s">
        <v>109</v>
      </c>
      <c r="C83" s="7" t="s">
        <v>110</v>
      </c>
    </row>
    <row r="84" spans="1:4" x14ac:dyDescent="0.25">
      <c r="A84" s="3" t="str">
        <f t="shared" si="2"/>
        <v>Nom:</v>
      </c>
      <c r="B84" s="7" t="s">
        <v>111</v>
      </c>
      <c r="C84" s="7" t="s">
        <v>112</v>
      </c>
    </row>
    <row r="85" spans="1:4" x14ac:dyDescent="0.25">
      <c r="A85" s="3" t="str">
        <f t="shared" si="2"/>
        <v>Prénom:</v>
      </c>
      <c r="B85" s="7" t="s">
        <v>113</v>
      </c>
      <c r="C85" s="7" t="s">
        <v>114</v>
      </c>
      <c r="D85" s="7"/>
    </row>
    <row r="86" spans="1:4" x14ac:dyDescent="0.25">
      <c r="A86" s="3" t="str">
        <f t="shared" si="2"/>
        <v>Adresse:</v>
      </c>
      <c r="B86" s="7" t="s">
        <v>115</v>
      </c>
      <c r="C86" s="7" t="s">
        <v>115</v>
      </c>
      <c r="D86" s="7"/>
    </row>
    <row r="87" spans="1:4" x14ac:dyDescent="0.25">
      <c r="A87" s="3" t="str">
        <f t="shared" si="2"/>
        <v>Complément:</v>
      </c>
      <c r="B87" s="23" t="s">
        <v>171</v>
      </c>
      <c r="C87" s="23" t="s">
        <v>154</v>
      </c>
      <c r="D87" s="7"/>
    </row>
    <row r="88" spans="1:4" x14ac:dyDescent="0.25">
      <c r="A88" s="3" t="str">
        <f t="shared" si="2"/>
        <v>NPA, lieu:</v>
      </c>
      <c r="B88" s="7" t="s">
        <v>116</v>
      </c>
      <c r="C88" s="7" t="s">
        <v>117</v>
      </c>
      <c r="D88" s="7"/>
    </row>
    <row r="89" spans="1:4" x14ac:dyDescent="0.25">
      <c r="A89" s="3" t="str">
        <f t="shared" si="2"/>
        <v>Calculé par:</v>
      </c>
      <c r="B89" s="7" t="s">
        <v>118</v>
      </c>
      <c r="C89" s="7" t="s">
        <v>119</v>
      </c>
      <c r="D89" s="7"/>
    </row>
    <row r="90" spans="1:4" x14ac:dyDescent="0.25">
      <c r="A90" s="3" t="str">
        <f t="shared" si="2"/>
        <v>No téléphone:</v>
      </c>
      <c r="B90" s="7" t="s">
        <v>120</v>
      </c>
      <c r="C90" s="7" t="s">
        <v>121</v>
      </c>
      <c r="D90" s="7"/>
    </row>
    <row r="91" spans="1:4" x14ac:dyDescent="0.25">
      <c r="A91" s="3" t="str">
        <f t="shared" si="2"/>
        <v>Fax / e-mail:</v>
      </c>
      <c r="B91" t="s">
        <v>155</v>
      </c>
      <c r="C91" t="s">
        <v>156</v>
      </c>
      <c r="D91" s="7"/>
    </row>
    <row r="92" spans="1:4" x14ac:dyDescent="0.25">
      <c r="A92" s="3" t="str">
        <f t="shared" si="2"/>
        <v>Firme:</v>
      </c>
      <c r="B92" s="7" t="s">
        <v>122</v>
      </c>
      <c r="C92" s="7" t="s">
        <v>123</v>
      </c>
      <c r="D92" s="7"/>
    </row>
    <row r="93" spans="1:4" x14ac:dyDescent="0.25">
      <c r="A93" s="3" t="str">
        <f t="shared" si="2"/>
        <v>Date début:</v>
      </c>
      <c r="B93" s="7" t="s">
        <v>124</v>
      </c>
      <c r="C93" s="7" t="s">
        <v>160</v>
      </c>
      <c r="D93" s="7"/>
    </row>
    <row r="94" spans="1:4" x14ac:dyDescent="0.25">
      <c r="A94" s="3" t="str">
        <f t="shared" si="2"/>
        <v>Date fin:</v>
      </c>
      <c r="B94" s="7" t="s">
        <v>125</v>
      </c>
      <c r="C94" s="7" t="s">
        <v>161</v>
      </c>
      <c r="D94" s="4"/>
    </row>
    <row r="95" spans="1:4" ht="20.399999999999999" x14ac:dyDescent="0.35">
      <c r="A95" s="3" t="str">
        <f t="shared" si="2"/>
        <v>Exploitant, Date:</v>
      </c>
      <c r="B95" s="24" t="s">
        <v>55</v>
      </c>
      <c r="C95" s="24" t="s">
        <v>56</v>
      </c>
      <c r="D95" s="27"/>
    </row>
    <row r="96" spans="1:4" x14ac:dyDescent="0.25">
      <c r="A96" s="3" t="str">
        <f t="shared" si="2"/>
        <v>Signature de l'exploitant:</v>
      </c>
      <c r="B96" s="24" t="s">
        <v>126</v>
      </c>
      <c r="C96" s="24" t="s">
        <v>127</v>
      </c>
    </row>
  </sheetData>
  <sheetProtection password="80C7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&amp;L&amp;"Arial,Fett"&amp;11AGRIDEA &amp;"Arial,Standard"&amp;9Linear, Version 2.6&amp;R&amp;"Arial,Standard"&amp;9&amp;D /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4"/>
  <sheetViews>
    <sheetView showRowColHeaders="0" zoomScaleNormal="100" workbookViewId="0"/>
  </sheetViews>
  <sheetFormatPr baseColWidth="10" defaultRowHeight="13.2" x14ac:dyDescent="0.25"/>
  <cols>
    <col min="3" max="3" width="107.88671875" style="172" customWidth="1"/>
    <col min="4" max="4" width="21.88671875" customWidth="1"/>
  </cols>
  <sheetData>
    <row r="1" spans="1:7" x14ac:dyDescent="0.25">
      <c r="A1" s="173" t="s">
        <v>11</v>
      </c>
      <c r="B1" s="173" t="s">
        <v>128</v>
      </c>
      <c r="C1" s="174" t="s">
        <v>129</v>
      </c>
      <c r="D1" s="173" t="s">
        <v>130</v>
      </c>
      <c r="E1" s="173" t="s">
        <v>187</v>
      </c>
      <c r="G1" s="173" t="s">
        <v>195</v>
      </c>
    </row>
    <row r="2" spans="1:7" x14ac:dyDescent="0.25">
      <c r="A2" s="171">
        <v>38132</v>
      </c>
      <c r="B2" t="s">
        <v>131</v>
      </c>
      <c r="C2" s="172" t="s">
        <v>132</v>
      </c>
      <c r="D2" t="s">
        <v>133</v>
      </c>
      <c r="G2" t="str">
        <f>Texte!A1</f>
        <v>Texte</v>
      </c>
    </row>
    <row r="3" spans="1:7" x14ac:dyDescent="0.25">
      <c r="A3" s="171">
        <v>38134</v>
      </c>
      <c r="B3" t="s">
        <v>0</v>
      </c>
      <c r="C3" s="172" t="s">
        <v>134</v>
      </c>
      <c r="D3" t="s">
        <v>135</v>
      </c>
    </row>
    <row r="4" spans="1:7" ht="39.6" x14ac:dyDescent="0.25">
      <c r="A4" s="171">
        <v>38140</v>
      </c>
      <c r="B4" t="s">
        <v>146</v>
      </c>
      <c r="C4" s="172" t="s">
        <v>136</v>
      </c>
      <c r="D4" t="s">
        <v>137</v>
      </c>
    </row>
    <row r="5" spans="1:7" x14ac:dyDescent="0.25">
      <c r="A5" s="171">
        <v>38180</v>
      </c>
      <c r="B5" t="s">
        <v>131</v>
      </c>
      <c r="C5" s="172" t="s">
        <v>138</v>
      </c>
      <c r="D5" t="s">
        <v>139</v>
      </c>
    </row>
    <row r="6" spans="1:7" x14ac:dyDescent="0.25">
      <c r="A6" s="171">
        <v>39541</v>
      </c>
      <c r="B6" t="s">
        <v>146</v>
      </c>
      <c r="C6" s="172" t="s">
        <v>143</v>
      </c>
      <c r="D6" t="s">
        <v>144</v>
      </c>
    </row>
    <row r="7" spans="1:7" x14ac:dyDescent="0.25">
      <c r="A7" s="171">
        <v>39820</v>
      </c>
      <c r="B7" t="s">
        <v>146</v>
      </c>
      <c r="C7" s="172" t="s">
        <v>143</v>
      </c>
      <c r="D7" t="s">
        <v>145</v>
      </c>
    </row>
    <row r="8" spans="1:7" x14ac:dyDescent="0.25">
      <c r="A8" s="171">
        <v>40344</v>
      </c>
      <c r="B8" t="s">
        <v>146</v>
      </c>
      <c r="C8" s="172" t="s">
        <v>147</v>
      </c>
      <c r="D8" t="s">
        <v>148</v>
      </c>
    </row>
    <row r="9" spans="1:7" x14ac:dyDescent="0.25">
      <c r="A9" s="171">
        <v>42264</v>
      </c>
      <c r="B9" t="s">
        <v>131</v>
      </c>
      <c r="C9" s="172" t="s">
        <v>172</v>
      </c>
      <c r="E9" t="s">
        <v>174</v>
      </c>
    </row>
    <row r="10" spans="1:7" x14ac:dyDescent="0.25">
      <c r="A10" s="171">
        <v>42297</v>
      </c>
      <c r="B10" t="s">
        <v>131</v>
      </c>
      <c r="C10" s="172" t="s">
        <v>173</v>
      </c>
      <c r="D10" t="s">
        <v>175</v>
      </c>
      <c r="E10" t="s">
        <v>174</v>
      </c>
    </row>
    <row r="11" spans="1:7" x14ac:dyDescent="0.25">
      <c r="A11" s="171">
        <v>42985</v>
      </c>
      <c r="B11" t="s">
        <v>131</v>
      </c>
      <c r="C11" s="172" t="s">
        <v>209</v>
      </c>
      <c r="D11" t="s">
        <v>188</v>
      </c>
      <c r="E11" t="s">
        <v>186</v>
      </c>
    </row>
    <row r="12" spans="1:7" x14ac:dyDescent="0.25">
      <c r="A12" s="171">
        <v>42985</v>
      </c>
      <c r="B12" t="s">
        <v>189</v>
      </c>
      <c r="C12" s="172" t="s">
        <v>210</v>
      </c>
      <c r="D12" t="s">
        <v>188</v>
      </c>
      <c r="E12" t="s">
        <v>186</v>
      </c>
    </row>
    <row r="13" spans="1:7" x14ac:dyDescent="0.25">
      <c r="A13" s="171">
        <v>43249</v>
      </c>
      <c r="B13" t="s">
        <v>131</v>
      </c>
      <c r="C13" s="172" t="s">
        <v>213</v>
      </c>
      <c r="E13" t="s">
        <v>186</v>
      </c>
    </row>
    <row r="14" spans="1:7" ht="26.4" x14ac:dyDescent="0.25">
      <c r="A14" s="171">
        <v>44896</v>
      </c>
      <c r="B14" t="s">
        <v>214</v>
      </c>
      <c r="C14" s="172" t="s">
        <v>215</v>
      </c>
      <c r="D14" t="s">
        <v>216</v>
      </c>
      <c r="E14" t="s">
        <v>217</v>
      </c>
    </row>
  </sheetData>
  <sheetProtection password="80C7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&amp;L&amp;"Arial,Fett"&amp;11AGRIDEA &amp;"Arial,Standard"&amp;9Linear, Version 2.6&amp;R&amp;"Arial,Standard"&amp;9&amp;D / 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B1:Z16388"/>
  <sheetViews>
    <sheetView showGridLines="0" showRowColHeaders="0" showZeros="0" tabSelected="1" zoomScaleNormal="100" workbookViewId="0">
      <selection activeCell="C3" sqref="C3"/>
    </sheetView>
  </sheetViews>
  <sheetFormatPr baseColWidth="10" defaultColWidth="11.44140625" defaultRowHeight="13.2" x14ac:dyDescent="0.25"/>
  <cols>
    <col min="1" max="1" width="1.44140625" style="4" customWidth="1"/>
    <col min="2" max="2" width="20.88671875" style="4" customWidth="1"/>
    <col min="3" max="3" width="13.33203125" style="4" customWidth="1"/>
    <col min="4" max="4" width="5.44140625" style="4" customWidth="1"/>
    <col min="5" max="6" width="7.44140625" style="4" customWidth="1"/>
    <col min="7" max="7" width="8.44140625" style="4" customWidth="1"/>
    <col min="8" max="8" width="12.88671875" style="4" customWidth="1"/>
    <col min="9" max="9" width="11.88671875" style="4" customWidth="1"/>
    <col min="10" max="11" width="11.88671875" style="18" customWidth="1"/>
    <col min="12" max="12" width="3.88671875" style="18" customWidth="1"/>
    <col min="13" max="13" width="2" style="4" customWidth="1"/>
    <col min="14" max="14" width="1.88671875" style="4" customWidth="1"/>
    <col min="15" max="22" width="11.44140625" style="4" customWidth="1"/>
    <col min="23" max="23" width="11.44140625" style="7" customWidth="1"/>
    <col min="24" max="16384" width="11.44140625" style="4"/>
  </cols>
  <sheetData>
    <row r="1" spans="2:24" ht="43.65" customHeight="1" x14ac:dyDescent="0.25">
      <c r="B1" s="41"/>
      <c r="C1" s="41"/>
      <c r="D1" s="42" t="str">
        <f>Texte!A81</f>
        <v>Suisse-Bilanz: Correction linéaire</v>
      </c>
      <c r="E1" s="170"/>
      <c r="F1" s="41"/>
      <c r="G1" s="41"/>
      <c r="L1" s="43" t="str">
        <f>+Texte!A82</f>
        <v>Résultat</v>
      </c>
      <c r="M1" s="43"/>
    </row>
    <row r="2" spans="2:24" ht="6" customHeight="1" x14ac:dyDescent="0.25">
      <c r="L2" s="43"/>
      <c r="N2" s="3"/>
      <c r="U2" s="7"/>
    </row>
    <row r="3" spans="2:24" s="19" customFormat="1" ht="15" x14ac:dyDescent="0.25">
      <c r="B3" s="29" t="str">
        <f>+Texte!A83&amp;"    "</f>
        <v xml:space="preserve">No cantonal:    </v>
      </c>
      <c r="C3" s="298"/>
      <c r="D3" s="51"/>
      <c r="E3" s="51"/>
      <c r="F3" s="51"/>
      <c r="H3" s="54" t="str">
        <f>Texte!A89&amp;"    "</f>
        <v xml:space="preserve">Calculé par:    </v>
      </c>
      <c r="I3" s="52"/>
      <c r="J3" s="130"/>
      <c r="K3" s="130"/>
      <c r="L3" s="130"/>
      <c r="U3" s="7"/>
    </row>
    <row r="4" spans="2:24" s="19" customFormat="1" ht="15" x14ac:dyDescent="0.25">
      <c r="B4" s="29" t="str">
        <f>+Texte!A84&amp;"    "</f>
        <v xml:space="preserve">Nom:    </v>
      </c>
      <c r="C4" s="55"/>
      <c r="D4" s="251"/>
      <c r="E4" s="251"/>
      <c r="F4" s="251"/>
      <c r="H4" s="29" t="str">
        <f>+Texte!A90&amp;"    "</f>
        <v xml:space="preserve">No téléphone:    </v>
      </c>
      <c r="I4" s="55"/>
      <c r="J4" s="131"/>
      <c r="K4" s="131"/>
      <c r="L4" s="130"/>
      <c r="U4" s="7"/>
      <c r="V4" s="4"/>
      <c r="W4" s="7"/>
    </row>
    <row r="5" spans="2:24" s="19" customFormat="1" ht="15" x14ac:dyDescent="0.25">
      <c r="B5" s="29" t="str">
        <f>+Texte!A85&amp;"    "</f>
        <v xml:space="preserve">Prénom:    </v>
      </c>
      <c r="C5" s="55"/>
      <c r="D5" s="251"/>
      <c r="E5" s="251"/>
      <c r="F5" s="251"/>
      <c r="H5" s="29" t="str">
        <f>+Texte!A91&amp;"    "</f>
        <v xml:space="preserve">Fax / e-mail:    </v>
      </c>
      <c r="I5" s="2"/>
      <c r="J5" s="2"/>
      <c r="K5" s="2"/>
      <c r="L5" s="130"/>
      <c r="U5" s="7"/>
      <c r="V5" s="4"/>
      <c r="W5" s="7"/>
    </row>
    <row r="6" spans="2:24" s="19" customFormat="1" ht="15.9" customHeight="1" x14ac:dyDescent="0.25">
      <c r="B6" s="29" t="str">
        <f>+Texte!A86&amp;"    "</f>
        <v xml:space="preserve">Adresse:    </v>
      </c>
      <c r="C6" s="55"/>
      <c r="D6" s="251"/>
      <c r="E6" s="251"/>
      <c r="F6" s="251"/>
      <c r="H6" s="54" t="str">
        <f>+Texte!A92&amp;"    "</f>
        <v xml:space="preserve">Firme:    </v>
      </c>
      <c r="I6" s="55"/>
      <c r="J6" s="131"/>
      <c r="K6" s="131"/>
      <c r="L6" s="130"/>
      <c r="U6" s="7"/>
      <c r="W6" s="7"/>
    </row>
    <row r="7" spans="2:24" s="19" customFormat="1" ht="15" x14ac:dyDescent="0.25">
      <c r="B7" s="29" t="str">
        <f>+Texte!A87&amp;"    "</f>
        <v xml:space="preserve">Complément:    </v>
      </c>
      <c r="C7" s="55"/>
      <c r="D7" s="251"/>
      <c r="E7" s="251"/>
      <c r="F7" s="251"/>
      <c r="H7" s="54" t="str">
        <f>+Texte!A93&amp;"    "</f>
        <v xml:space="preserve">Date début:    </v>
      </c>
      <c r="I7" s="56"/>
      <c r="J7" s="132"/>
      <c r="K7" s="132"/>
      <c r="L7" s="130"/>
      <c r="U7" s="7"/>
      <c r="W7" s="7"/>
    </row>
    <row r="8" spans="2:24" s="19" customFormat="1" ht="15" x14ac:dyDescent="0.25">
      <c r="B8" s="29" t="str">
        <f>+Texte!A88&amp;"    "</f>
        <v xml:space="preserve">NPA, lieu:    </v>
      </c>
      <c r="C8" s="55"/>
      <c r="D8" s="251"/>
      <c r="E8" s="251"/>
      <c r="F8" s="251"/>
      <c r="H8" s="54" t="str">
        <f>+Texte!A94&amp;"    "</f>
        <v xml:space="preserve">Date fin:    </v>
      </c>
      <c r="I8" s="56"/>
      <c r="J8" s="132"/>
      <c r="K8" s="132"/>
      <c r="L8" s="130"/>
      <c r="X8" s="4"/>
    </row>
    <row r="9" spans="2:24" ht="16.5" customHeight="1" x14ac:dyDescent="0.25">
      <c r="H9" s="54" t="str">
        <f>+Texte!A79&amp;"    "</f>
        <v xml:space="preserve">Durée:    </v>
      </c>
      <c r="I9" s="238">
        <f>IF(I7+I8=0,0,I8-I7+1)</f>
        <v>0</v>
      </c>
      <c r="J9" s="239" t="str">
        <f>+Texte!A80</f>
        <v>Jours</v>
      </c>
      <c r="K9" s="239"/>
      <c r="L9" s="239"/>
    </row>
    <row r="10" spans="2:24" s="7" customFormat="1" ht="6" customHeight="1" x14ac:dyDescent="0.25">
      <c r="B10" s="63"/>
      <c r="C10" s="63"/>
      <c r="D10" s="64"/>
      <c r="E10" s="64"/>
      <c r="F10" s="64"/>
      <c r="G10" s="64"/>
      <c r="H10" s="64"/>
      <c r="I10" s="64"/>
      <c r="J10" s="20"/>
      <c r="K10" s="20"/>
      <c r="L10" s="43"/>
    </row>
    <row r="11" spans="2:24" s="7" customFormat="1" ht="3.9" customHeight="1" x14ac:dyDescent="0.25">
      <c r="B11" s="65"/>
      <c r="C11" s="65"/>
      <c r="D11" s="66"/>
      <c r="E11" s="66"/>
      <c r="F11" s="66"/>
      <c r="G11" s="66"/>
      <c r="H11" s="66"/>
      <c r="I11" s="66"/>
      <c r="J11" s="20"/>
      <c r="K11" s="20"/>
      <c r="L11" s="20"/>
      <c r="M11" s="133"/>
    </row>
    <row r="12" spans="2:24" s="7" customFormat="1" ht="19.5" customHeight="1" x14ac:dyDescent="0.25">
      <c r="B12" s="241" t="str">
        <f>+Texte!A42</f>
        <v>Résumé des entrées d'aliments sur l'exploitation</v>
      </c>
      <c r="C12" s="65"/>
      <c r="D12" s="66"/>
      <c r="E12" s="66"/>
      <c r="F12" s="66"/>
      <c r="G12" s="66"/>
      <c r="H12" s="79"/>
      <c r="I12" s="247" t="str">
        <f>"     " &amp;Texte!A43</f>
        <v xml:space="preserve">     kg d'aliment par catégorie d'animaux</v>
      </c>
      <c r="J12" s="108"/>
      <c r="K12" s="112"/>
      <c r="L12" s="244"/>
      <c r="M12" s="133"/>
    </row>
    <row r="13" spans="2:24" s="7" customFormat="1" ht="39.6" x14ac:dyDescent="0.25">
      <c r="B13" s="71" t="str">
        <f>+Texte!A4</f>
        <v>Entrée aliments</v>
      </c>
      <c r="C13" s="175"/>
      <c r="D13" s="111" t="str">
        <f>+Texte!A25</f>
        <v>MS en %</v>
      </c>
      <c r="E13" s="111" t="str">
        <f>+Texte!A58</f>
        <v>MJ EDP ou EMV</v>
      </c>
      <c r="F13" s="72" t="str">
        <f>+Texte!A28</f>
        <v>g MA</v>
      </c>
      <c r="G13" s="77" t="str">
        <f>+Texte!A29</f>
        <v>g P</v>
      </c>
      <c r="H13" s="105" t="str">
        <f>+Texte!A20</f>
        <v>Porcs à l'engrais</v>
      </c>
      <c r="I13" s="106" t="str">
        <f>+Texte!A21</f>
        <v>Truies d'él./ verrat</v>
      </c>
      <c r="J13" s="106" t="str">
        <f>+Texte!A22</f>
        <v>Porcelets</v>
      </c>
      <c r="K13" s="107" t="str">
        <f>+Texte!A23</f>
        <v>Poules pondeuses</v>
      </c>
      <c r="L13" s="249" t="s">
        <v>140</v>
      </c>
      <c r="M13" s="133"/>
      <c r="N13" s="20"/>
      <c r="O13" s="20"/>
    </row>
    <row r="14" spans="2:24" s="7" customFormat="1" ht="13.8" hidden="1" x14ac:dyDescent="0.25">
      <c r="B14" s="73"/>
      <c r="C14" s="63"/>
      <c r="D14" s="74"/>
      <c r="E14" s="74"/>
      <c r="F14" s="74"/>
      <c r="G14" s="78"/>
      <c r="H14" s="96">
        <v>1</v>
      </c>
      <c r="I14" s="97">
        <v>2</v>
      </c>
      <c r="J14" s="97">
        <v>3</v>
      </c>
      <c r="K14" s="98">
        <v>4</v>
      </c>
      <c r="L14" s="245"/>
      <c r="M14" s="133"/>
      <c r="N14" s="20"/>
      <c r="O14" s="20"/>
    </row>
    <row r="15" spans="2:24" s="7" customFormat="1" ht="6.9" customHeight="1" x14ac:dyDescent="0.25">
      <c r="B15" s="83"/>
      <c r="C15" s="176"/>
      <c r="D15" s="84"/>
      <c r="E15" s="84"/>
      <c r="F15" s="84"/>
      <c r="G15" s="85"/>
      <c r="H15" s="99"/>
      <c r="I15" s="100"/>
      <c r="J15" s="100"/>
      <c r="K15" s="101"/>
      <c r="L15" s="250"/>
      <c r="M15" s="133"/>
      <c r="N15" s="20"/>
      <c r="O15" s="20"/>
    </row>
    <row r="16" spans="2:24" s="7" customFormat="1" ht="15" customHeight="1" x14ac:dyDescent="0.25">
      <c r="B16" s="134">
        <f>+'B1'!B6</f>
        <v>0</v>
      </c>
      <c r="C16" s="177"/>
      <c r="D16" s="86">
        <f>+'B1'!C7</f>
        <v>0</v>
      </c>
      <c r="E16" s="87">
        <f>+'B1'!C9</f>
        <v>0</v>
      </c>
      <c r="F16" s="86">
        <f>+'B1'!C10</f>
        <v>0</v>
      </c>
      <c r="G16" s="88">
        <f>+'B1'!C11</f>
        <v>0</v>
      </c>
      <c r="H16" s="135">
        <f>+IF('B1'!$B$72=H14,SUM('B1'!C13:C56)-'B1'!C57,0)</f>
        <v>0</v>
      </c>
      <c r="I16" s="136">
        <f>+IF('B1'!$B$72=I14,SUM('B1'!C13:C56)-'B1'!C57,0)</f>
        <v>0</v>
      </c>
      <c r="J16" s="136">
        <f>+IF('B1'!$B$72=J14,SUM('B1'!C13:C56)-'B1'!C57,0)</f>
        <v>0</v>
      </c>
      <c r="K16" s="137">
        <f>+IF('B1'!$B$72=K14,SUM('B1'!C13:C56)-'B1'!C57,0)</f>
        <v>0</v>
      </c>
      <c r="L16" s="246"/>
      <c r="M16" s="133"/>
      <c r="N16" s="20"/>
      <c r="O16" s="20"/>
    </row>
    <row r="17" spans="2:26" s="7" customFormat="1" ht="15" customHeight="1" x14ac:dyDescent="0.25">
      <c r="B17" s="31">
        <f>+'B1'!D6</f>
        <v>0</v>
      </c>
      <c r="C17" s="178"/>
      <c r="D17" s="89">
        <f>+'B1'!E7</f>
        <v>0</v>
      </c>
      <c r="E17" s="90">
        <f>+'B1'!E9</f>
        <v>0</v>
      </c>
      <c r="F17" s="89">
        <f>+'B1'!E10</f>
        <v>0</v>
      </c>
      <c r="G17" s="91">
        <f>+'B1'!E11</f>
        <v>0</v>
      </c>
      <c r="H17" s="102">
        <f>IF('B1'!$D$72=H14,SUM('B1'!E13:E56)-'B1'!E57,0)</f>
        <v>0</v>
      </c>
      <c r="I17" s="103">
        <f>IF('B1'!$D$72=I14,SUM('B1'!E13:E56)-'B1'!E57,0)</f>
        <v>0</v>
      </c>
      <c r="J17" s="103">
        <f>IF('B1'!$D$72=J14,SUM('B1'!E13:E56)-'B1'!E57,0)</f>
        <v>0</v>
      </c>
      <c r="K17" s="104">
        <f>IF('B1'!$D$72=K14,SUM('B1'!E13:E56)-'B1'!E57,0)</f>
        <v>0</v>
      </c>
      <c r="L17" s="246"/>
      <c r="M17" s="133"/>
      <c r="N17" s="20"/>
      <c r="O17" s="20"/>
    </row>
    <row r="18" spans="2:26" s="7" customFormat="1" ht="15" customHeight="1" x14ac:dyDescent="0.25">
      <c r="B18" s="31">
        <f>+'B1'!F6</f>
        <v>0</v>
      </c>
      <c r="C18" s="178"/>
      <c r="D18" s="89">
        <f>+'B1'!G7</f>
        <v>0</v>
      </c>
      <c r="E18" s="90">
        <f>+'B1'!G9</f>
        <v>0</v>
      </c>
      <c r="F18" s="89">
        <f>+'B1'!G10</f>
        <v>0</v>
      </c>
      <c r="G18" s="91">
        <f>+'B1'!G11</f>
        <v>0</v>
      </c>
      <c r="H18" s="102">
        <f>IF('B1'!$F$72=Linear!H14,SUM('B1'!G13:G56)-'B1'!G57,0)</f>
        <v>0</v>
      </c>
      <c r="I18" s="103">
        <f>IF('B1'!$F$72=Linear!I14,SUM('B1'!G13:G56)-'B1'!G57,0)</f>
        <v>0</v>
      </c>
      <c r="J18" s="103">
        <f>IF('B1'!$F$72=Linear!J14,SUM('B1'!G13:G56)-'B1'!G57,0)</f>
        <v>0</v>
      </c>
      <c r="K18" s="104">
        <f>IF('B1'!$F$72=Linear!K14,SUM('B1'!G13:G56)-'B1'!G57,0)</f>
        <v>0</v>
      </c>
      <c r="L18" s="246"/>
      <c r="M18" s="133"/>
      <c r="N18" s="20"/>
      <c r="O18" s="20"/>
    </row>
    <row r="19" spans="2:26" s="7" customFormat="1" ht="15" customHeight="1" x14ac:dyDescent="0.25">
      <c r="B19" s="31">
        <f>+'B1'!H6</f>
        <v>0</v>
      </c>
      <c r="C19" s="178"/>
      <c r="D19" s="89">
        <f>+'B1'!I7</f>
        <v>0</v>
      </c>
      <c r="E19" s="90">
        <f>+'B1'!I9</f>
        <v>0</v>
      </c>
      <c r="F19" s="89">
        <f>+'B1'!I10</f>
        <v>0</v>
      </c>
      <c r="G19" s="91">
        <f>+'B1'!I11</f>
        <v>0</v>
      </c>
      <c r="H19" s="102">
        <f>IF('B1'!$H$72=Linear!H14,SUM('B1'!I13:I56)-'B1'!I57,0)</f>
        <v>0</v>
      </c>
      <c r="I19" s="103">
        <f>IF('B1'!$H$72=Linear!I14,SUM('B1'!I13:I56)-'B1'!I57,0)</f>
        <v>0</v>
      </c>
      <c r="J19" s="103">
        <f>IF('B1'!$H$72=Linear!J14,SUM('B1'!I13:I56)-'B1'!I57,0)</f>
        <v>0</v>
      </c>
      <c r="K19" s="104">
        <f>IF('B1'!$H$72=Linear!K14,SUM('B1'!I13:I56)-'B1'!I57,0)</f>
        <v>0</v>
      </c>
      <c r="L19" s="246"/>
      <c r="M19" s="133"/>
      <c r="N19" s="20"/>
      <c r="O19" s="20"/>
    </row>
    <row r="20" spans="2:26" s="7" customFormat="1" ht="15" customHeight="1" x14ac:dyDescent="0.25">
      <c r="B20" s="31">
        <f>+'B2'!B6</f>
        <v>0</v>
      </c>
      <c r="C20" s="178"/>
      <c r="D20" s="89">
        <f>+'B2'!C7</f>
        <v>0</v>
      </c>
      <c r="E20" s="90">
        <f>+'B2'!C9</f>
        <v>0</v>
      </c>
      <c r="F20" s="89">
        <f>+'B2'!C10</f>
        <v>0</v>
      </c>
      <c r="G20" s="91">
        <f>+'B2'!C11</f>
        <v>0</v>
      </c>
      <c r="H20" s="102">
        <f>IF('B2'!$B$72=Linear!H14,SUM('B2'!C13:C56)-'B2'!C57,0)</f>
        <v>0</v>
      </c>
      <c r="I20" s="103">
        <f>IF('B2'!$B$72=Linear!I14,SUM('B2'!C13:C56)-'B2'!C57,0)</f>
        <v>0</v>
      </c>
      <c r="J20" s="103">
        <f>IF('B2'!$B$72=Linear!J14,SUM('B2'!C13:C56)-'B2'!C57,0)</f>
        <v>0</v>
      </c>
      <c r="K20" s="104">
        <f>IF('B2'!$B$72=Linear!K14,SUM('B2'!C13:C56)-'B2'!C57,0)</f>
        <v>0</v>
      </c>
      <c r="L20" s="246"/>
      <c r="M20" s="133"/>
      <c r="N20" s="20"/>
      <c r="O20" s="20"/>
    </row>
    <row r="21" spans="2:26" s="7" customFormat="1" ht="15" customHeight="1" x14ac:dyDescent="0.25">
      <c r="B21" s="31">
        <f>+'B2'!D6</f>
        <v>0</v>
      </c>
      <c r="C21" s="178"/>
      <c r="D21" s="89">
        <f>+'B2'!E7</f>
        <v>0</v>
      </c>
      <c r="E21" s="90">
        <f>+'B2'!E9</f>
        <v>0</v>
      </c>
      <c r="F21" s="89">
        <f>+'B2'!E10</f>
        <v>0</v>
      </c>
      <c r="G21" s="91">
        <f>+'B2'!E11</f>
        <v>0</v>
      </c>
      <c r="H21" s="102">
        <f>IF('B2'!$D$72=Linear!H14,SUM('B2'!E13:E56)-'B2'!E57,0)</f>
        <v>0</v>
      </c>
      <c r="I21" s="103">
        <f>IF('B2'!$D$72=Linear!I14,SUM('B2'!E13:E56)-'B2'!E57,0)</f>
        <v>0</v>
      </c>
      <c r="J21" s="103">
        <f>IF('B2'!$D$72=Linear!J14,SUM('B2'!E13:E56)-'B2'!E57,0)</f>
        <v>0</v>
      </c>
      <c r="K21" s="104">
        <f>IF('B2'!$D$72=Linear!K14,SUM('B2'!E13:E56)-'B2'!E57,0)</f>
        <v>0</v>
      </c>
      <c r="L21" s="246"/>
      <c r="M21" s="133"/>
      <c r="N21" s="20"/>
      <c r="O21" s="20"/>
    </row>
    <row r="22" spans="2:26" s="7" customFormat="1" ht="15" customHeight="1" x14ac:dyDescent="0.25">
      <c r="B22" s="31">
        <f>+'B2'!F6</f>
        <v>0</v>
      </c>
      <c r="C22" s="178"/>
      <c r="D22" s="89">
        <f>+'B2'!G7</f>
        <v>0</v>
      </c>
      <c r="E22" s="90">
        <f>+'B2'!G9</f>
        <v>0</v>
      </c>
      <c r="F22" s="89">
        <f>+'B2'!G10</f>
        <v>0</v>
      </c>
      <c r="G22" s="91">
        <f>+'B2'!G11</f>
        <v>0</v>
      </c>
      <c r="H22" s="102">
        <f>IF('B2'!$F$72=H14,SUM('B2'!G13:G56)-'B2'!G57,0)</f>
        <v>0</v>
      </c>
      <c r="I22" s="103">
        <f>IF('B2'!$F$72=I14,SUM('B2'!G13:G56)-'B2'!G57,0)</f>
        <v>0</v>
      </c>
      <c r="J22" s="103">
        <f>IF('B2'!$F$72=J14,SUM('B2'!G13:G56)-'B2'!G57,0)</f>
        <v>0</v>
      </c>
      <c r="K22" s="104">
        <f>IF('B2'!$F$72=K14,SUM('B2'!G13:G56)-'B2'!G57,0)</f>
        <v>0</v>
      </c>
      <c r="L22" s="246"/>
      <c r="M22" s="133"/>
      <c r="N22" s="20"/>
      <c r="O22" s="20"/>
    </row>
    <row r="23" spans="2:26" s="7" customFormat="1" ht="15" customHeight="1" x14ac:dyDescent="0.25">
      <c r="B23" s="31">
        <f>+'B2'!H6</f>
        <v>0</v>
      </c>
      <c r="C23" s="178"/>
      <c r="D23" s="89">
        <f>+'B2'!I7</f>
        <v>0</v>
      </c>
      <c r="E23" s="90">
        <f>+'B2'!I9</f>
        <v>0</v>
      </c>
      <c r="F23" s="89">
        <f>+'B2'!I10</f>
        <v>0</v>
      </c>
      <c r="G23" s="91">
        <f>+'B2'!I11</f>
        <v>0</v>
      </c>
      <c r="H23" s="102">
        <f>+IF('B2'!$H$72=H14,SUM('B2'!I13:I56)-'B2'!I57,0)</f>
        <v>0</v>
      </c>
      <c r="I23" s="103">
        <f>+IF('B2'!$H$72=I14,SUM('B2'!I13:I56)-'B2'!I57,0)</f>
        <v>0</v>
      </c>
      <c r="J23" s="103">
        <f>+IF('B2'!$H$72=J14,SUM('B2'!I13:I56)-'B2'!I57,0)</f>
        <v>0</v>
      </c>
      <c r="K23" s="104">
        <f>+IF('B2'!$H$72=K14,SUM('B2'!I13:I56)-'B2'!I57,0)</f>
        <v>0</v>
      </c>
      <c r="L23" s="246"/>
      <c r="M23" s="133"/>
      <c r="N23" s="20"/>
      <c r="O23" s="20"/>
    </row>
    <row r="24" spans="2:26" s="7" customFormat="1" ht="13.8" x14ac:dyDescent="0.25">
      <c r="B24" s="31">
        <f>+'B3'!B6</f>
        <v>0</v>
      </c>
      <c r="C24" s="178"/>
      <c r="D24" s="89">
        <f>+'B3'!C7</f>
        <v>0</v>
      </c>
      <c r="E24" s="90">
        <f>+'B3'!C9</f>
        <v>0</v>
      </c>
      <c r="F24" s="89">
        <f>+'B3'!C10</f>
        <v>0</v>
      </c>
      <c r="G24" s="91">
        <f>+'B3'!C11</f>
        <v>0</v>
      </c>
      <c r="H24" s="102">
        <f>IF('B3'!$B$72=H14,SUM('B3'!C13:C56)-'B3'!C57,0)</f>
        <v>0</v>
      </c>
      <c r="I24" s="103">
        <f>IF('B3'!$B$72=I14,SUM('B3'!C13:C56)-'B3'!C57,0)</f>
        <v>0</v>
      </c>
      <c r="J24" s="103">
        <f>IF('B3'!$B$72=J14,SUM('B3'!C13:C56)-'B3'!C57,0)</f>
        <v>0</v>
      </c>
      <c r="K24" s="104">
        <f>IF('B3'!$B$72=K14,SUM('B3'!C13:C56)-'B3'!C57,0)</f>
        <v>0</v>
      </c>
      <c r="L24" s="246"/>
      <c r="M24" s="133"/>
      <c r="N24" s="23"/>
      <c r="O24" s="23"/>
    </row>
    <row r="25" spans="2:26" s="7" customFormat="1" ht="13.8" x14ac:dyDescent="0.25">
      <c r="B25" s="92">
        <f>+'B3'!D6</f>
        <v>0</v>
      </c>
      <c r="C25" s="179"/>
      <c r="D25" s="89">
        <f>+'B3'!E7</f>
        <v>0</v>
      </c>
      <c r="E25" s="90">
        <f>+'B3'!E9</f>
        <v>0</v>
      </c>
      <c r="F25" s="89">
        <f>+'B3'!E10</f>
        <v>0</v>
      </c>
      <c r="G25" s="91">
        <f>+'B3'!E11</f>
        <v>0</v>
      </c>
      <c r="H25" s="102">
        <f>IF('B3'!$D$72=H14,SUM('B3'!E13:E56)-'B3'!E57,0)</f>
        <v>0</v>
      </c>
      <c r="I25" s="103">
        <f>IF('B3'!$D$72=I14,SUM('B3'!E13:E56)-'B3'!E57,0)</f>
        <v>0</v>
      </c>
      <c r="J25" s="103">
        <f>IF('B3'!$D$72=J14,SUM('B3'!E13:E56)-'B3'!E57,0)</f>
        <v>0</v>
      </c>
      <c r="K25" s="104">
        <f>IF('B3'!$D$72=K14,SUM('B3'!E13:E56)-'B3'!E57,0)</f>
        <v>0</v>
      </c>
      <c r="L25" s="246"/>
      <c r="M25" s="133"/>
      <c r="N25" s="23"/>
      <c r="O25" s="23"/>
    </row>
    <row r="26" spans="2:26" s="24" customFormat="1" ht="13.8" x14ac:dyDescent="0.25">
      <c r="B26" s="31">
        <f>+'B3'!F6</f>
        <v>0</v>
      </c>
      <c r="C26" s="178"/>
      <c r="D26" s="89">
        <f>+'B3'!G7</f>
        <v>0</v>
      </c>
      <c r="E26" s="90">
        <f>+'B3'!G9</f>
        <v>0</v>
      </c>
      <c r="F26" s="89">
        <f>+'B3'!G10</f>
        <v>0</v>
      </c>
      <c r="G26" s="91">
        <f>+'B3'!G11</f>
        <v>0</v>
      </c>
      <c r="H26" s="102">
        <f>IF('B3'!$F$72=Linear!H14,SUM('B3'!G13:G56)-'B3'!G57,0)</f>
        <v>0</v>
      </c>
      <c r="I26" s="103">
        <f>IF('B3'!$F$72=Linear!I14,SUM('B3'!G13:G56)-'B3'!G57,0)</f>
        <v>0</v>
      </c>
      <c r="J26" s="103">
        <f>IF('B3'!$F$72=Linear!J14,SUM('B3'!G13:G56)-'B3'!G57,0)</f>
        <v>0</v>
      </c>
      <c r="K26" s="104">
        <f>IF('B3'!$F$72=Linear!K14,SUM('B3'!G13:G56)-'B3'!G57,0)</f>
        <v>0</v>
      </c>
      <c r="L26" s="246"/>
      <c r="M26" s="133"/>
      <c r="N26" s="20"/>
      <c r="O26" s="20"/>
      <c r="X26" s="7"/>
      <c r="Y26" s="7"/>
      <c r="Z26" s="7"/>
    </row>
    <row r="27" spans="2:26" s="24" customFormat="1" ht="13.8" x14ac:dyDescent="0.25">
      <c r="B27" s="31">
        <f>+'B3'!H6</f>
        <v>0</v>
      </c>
      <c r="C27" s="178"/>
      <c r="D27" s="89">
        <f>+'B3'!I7</f>
        <v>0</v>
      </c>
      <c r="E27" s="90">
        <f>+'B3'!I9</f>
        <v>0</v>
      </c>
      <c r="F27" s="89">
        <f>+'B3'!I10</f>
        <v>0</v>
      </c>
      <c r="G27" s="91">
        <f>+'B3'!I11</f>
        <v>0</v>
      </c>
      <c r="H27" s="102">
        <f>IF('B3'!$H$72=H14,SUM('B3'!I13:I56)-'B3'!I57,0)</f>
        <v>0</v>
      </c>
      <c r="I27" s="103">
        <f>IF('B3'!$H$72=I14,SUM('B3'!I13:I56)-'B3'!I57,0)</f>
        <v>0</v>
      </c>
      <c r="J27" s="103">
        <f>IF('B3'!$H$72=J14,SUM('B3'!I13:I56)-'B3'!I57,0)</f>
        <v>0</v>
      </c>
      <c r="K27" s="104">
        <f>IF('B3'!$H$72=K14,SUM('B3'!I13:I56)-'B3'!I57,0)</f>
        <v>0</v>
      </c>
      <c r="L27" s="246"/>
      <c r="M27" s="133"/>
      <c r="N27" s="20"/>
      <c r="O27" s="20"/>
      <c r="X27" s="7"/>
    </row>
    <row r="28" spans="2:26" s="24" customFormat="1" ht="15" customHeight="1" x14ac:dyDescent="0.25">
      <c r="B28" s="31">
        <f>+'B4'!B9</f>
        <v>0</v>
      </c>
      <c r="C28" s="178"/>
      <c r="D28" s="89">
        <v>100</v>
      </c>
      <c r="E28" s="90">
        <f>+'B4'!C12</f>
        <v>0</v>
      </c>
      <c r="F28" s="89">
        <f>+'B4'!C13</f>
        <v>0</v>
      </c>
      <c r="G28" s="91">
        <f>+'B4'!C14</f>
        <v>0</v>
      </c>
      <c r="H28" s="102">
        <f>(SUM('B4'!C16:C56)-'B4'!C57)*'B4'!C10/100*'B4'!C5</f>
        <v>0</v>
      </c>
      <c r="I28" s="103">
        <f>(SUM('B4'!C16:C56)-'B4'!C57)*'B4'!C10/100*'B4'!C6</f>
        <v>0</v>
      </c>
      <c r="J28" s="103">
        <f>(SUM('B4'!C16:C56)-'B4'!C57)*'B4'!C10/100*'B4'!C7</f>
        <v>0</v>
      </c>
      <c r="K28" s="104">
        <f>(SUM('B4'!C16:C56)-'B4'!C57)*'B4'!C10/100*'B4'!C8</f>
        <v>0</v>
      </c>
      <c r="L28" s="162">
        <f>SUM('B4'!C5:C8)*100</f>
        <v>0</v>
      </c>
      <c r="M28" s="133"/>
      <c r="N28" s="20"/>
      <c r="O28" s="20"/>
      <c r="X28" s="7"/>
      <c r="Y28" s="20"/>
    </row>
    <row r="29" spans="2:26" s="24" customFormat="1" ht="15" customHeight="1" x14ac:dyDescent="0.25">
      <c r="B29" s="31">
        <f>+'B4'!D9</f>
        <v>0</v>
      </c>
      <c r="C29" s="178"/>
      <c r="D29" s="89">
        <v>100</v>
      </c>
      <c r="E29" s="90">
        <f>+'B4'!E12</f>
        <v>0</v>
      </c>
      <c r="F29" s="89">
        <f>+'B4'!E13</f>
        <v>0</v>
      </c>
      <c r="G29" s="91">
        <f>+'B4'!E14</f>
        <v>0</v>
      </c>
      <c r="H29" s="102">
        <f>(SUM('B4'!E16:E56)-'B4'!E57)*'B4'!E10/100*'B4'!E5</f>
        <v>0</v>
      </c>
      <c r="I29" s="103">
        <f>(SUM('B4'!E16:E56)-'B4'!E57)*'B4'!E10/100*'B4'!E6</f>
        <v>0</v>
      </c>
      <c r="J29" s="103">
        <f>(SUM('B4'!E16:E56)-'B4'!E57)*'B4'!E10/100*'B4'!E7</f>
        <v>0</v>
      </c>
      <c r="K29" s="104">
        <f>(SUM('B4'!E16:E56)-'B4'!E57)*'B4'!E10/100*'B4'!E8</f>
        <v>0</v>
      </c>
      <c r="L29" s="163">
        <f>SUM('B4'!E5:E8)*100</f>
        <v>0</v>
      </c>
      <c r="M29" s="133"/>
      <c r="N29" s="20"/>
      <c r="O29" s="20"/>
      <c r="X29" s="7"/>
      <c r="Y29" s="20"/>
    </row>
    <row r="30" spans="2:26" s="24" customFormat="1" ht="15" customHeight="1" x14ac:dyDescent="0.25">
      <c r="B30" s="31">
        <f>+'B4'!F9</f>
        <v>0</v>
      </c>
      <c r="C30" s="178"/>
      <c r="D30" s="89">
        <v>100</v>
      </c>
      <c r="E30" s="90">
        <f>+'B4'!G12</f>
        <v>0</v>
      </c>
      <c r="F30" s="89">
        <f>+'B4'!G13</f>
        <v>0</v>
      </c>
      <c r="G30" s="91">
        <f>+'B4'!G14</f>
        <v>0</v>
      </c>
      <c r="H30" s="102">
        <f>(SUM('B4'!G16:G56)-'B4'!G57)*'B4'!G10/100*'B4'!G5</f>
        <v>0</v>
      </c>
      <c r="I30" s="103">
        <f>(SUM('B4'!G16:G56)-'B4'!G57)*'B4'!G10/100*'B4'!G6</f>
        <v>0</v>
      </c>
      <c r="J30" s="103">
        <f>(SUM('B4'!G16:G56)-'B4'!G57)*'B4'!G10/100*'B4'!G7</f>
        <v>0</v>
      </c>
      <c r="K30" s="104">
        <f>(SUM('B4'!G16:G56)-'B4'!G57)*'B4'!G10/100*'B4'!G8</f>
        <v>0</v>
      </c>
      <c r="L30" s="163">
        <f>SUM('B4'!G5:G8)*100</f>
        <v>0</v>
      </c>
      <c r="M30" s="133"/>
      <c r="N30" s="20"/>
      <c r="O30" s="20"/>
      <c r="X30" s="7"/>
      <c r="Y30" s="20"/>
    </row>
    <row r="31" spans="2:26" s="24" customFormat="1" ht="15" customHeight="1" x14ac:dyDescent="0.25">
      <c r="B31" s="31">
        <f>+'B4'!H9</f>
        <v>0</v>
      </c>
      <c r="C31" s="178"/>
      <c r="D31" s="89">
        <v>100</v>
      </c>
      <c r="E31" s="90">
        <f>+'B4'!I12</f>
        <v>0</v>
      </c>
      <c r="F31" s="89">
        <f>+'B4'!I13</f>
        <v>0</v>
      </c>
      <c r="G31" s="91">
        <f>+'B4'!I14</f>
        <v>0</v>
      </c>
      <c r="H31" s="102">
        <f>(SUM('B4'!I16:I56)-'B4'!I57)*'B4'!I10/100*'B4'!I5</f>
        <v>0</v>
      </c>
      <c r="I31" s="103">
        <f>(SUM('B4'!I16:I56)-'B4'!I57)*'B4'!I10/100*'B4'!I6</f>
        <v>0</v>
      </c>
      <c r="J31" s="103">
        <f>(SUM('B4'!I16:I56)-'B4'!I57)*'B4'!I10/100*'B4'!I7</f>
        <v>0</v>
      </c>
      <c r="K31" s="104">
        <f>(SUM('B4'!I16:I56)-'B4'!I57)*'B4'!I10/100*'B4'!I8</f>
        <v>0</v>
      </c>
      <c r="L31" s="163">
        <f>SUM('B4'!I5:I8)*100</f>
        <v>0</v>
      </c>
      <c r="M31" s="133"/>
      <c r="N31" s="20"/>
      <c r="O31" s="20"/>
      <c r="X31" s="7"/>
      <c r="Y31" s="20"/>
    </row>
    <row r="32" spans="2:26" s="24" customFormat="1" ht="15" customHeight="1" x14ac:dyDescent="0.25">
      <c r="B32" s="31" t="str">
        <f>+'B5'!B9</f>
        <v>Lactosérum</v>
      </c>
      <c r="C32" s="178"/>
      <c r="D32" s="89">
        <v>100</v>
      </c>
      <c r="E32" s="90">
        <f>+'B5'!C12</f>
        <v>14.6</v>
      </c>
      <c r="F32" s="89">
        <f>+'B5'!C13</f>
        <v>129</v>
      </c>
      <c r="G32" s="91">
        <f>+'B5'!C14</f>
        <v>7.3</v>
      </c>
      <c r="H32" s="102">
        <f>(SUM('B5'!C16:C56)-'B5'!C57)*'B5'!C10/100*'B5'!C5</f>
        <v>0</v>
      </c>
      <c r="I32" s="103">
        <f>(SUM('B5'!C16:C56)-'B5'!C57)*'B5'!C10/100*'B5'!C6</f>
        <v>0</v>
      </c>
      <c r="J32" s="103">
        <f>(SUM('B5'!C16:C56)-'B5'!C57)*'B5'!C10/100*'B5'!C7</f>
        <v>0</v>
      </c>
      <c r="K32" s="252"/>
      <c r="L32" s="163">
        <f>SUM('B5'!C5:C7)*100</f>
        <v>0</v>
      </c>
      <c r="M32" s="133"/>
      <c r="N32" s="20"/>
      <c r="O32" s="20"/>
      <c r="X32" s="7"/>
      <c r="Y32" s="20"/>
    </row>
    <row r="33" spans="2:25" s="24" customFormat="1" ht="15" customHeight="1" x14ac:dyDescent="0.25">
      <c r="B33" s="31" t="str">
        <f>+'B5'!D9</f>
        <v>CCM</v>
      </c>
      <c r="C33" s="178"/>
      <c r="D33" s="89">
        <v>100</v>
      </c>
      <c r="E33" s="90">
        <f>+'B5'!E12</f>
        <v>15.7</v>
      </c>
      <c r="F33" s="89">
        <f>+'B5'!E13</f>
        <v>95</v>
      </c>
      <c r="G33" s="91">
        <f>+'B5'!E14</f>
        <v>3.3</v>
      </c>
      <c r="H33" s="102">
        <f>(SUM('B5'!E16:E56)-'B5'!E57)*'B5'!E10/100*'B5'!E5</f>
        <v>0</v>
      </c>
      <c r="I33" s="103">
        <f>(SUM('B5'!E16:E56)-'B5'!E57)*'B5'!E10/100*'B5'!E6</f>
        <v>0</v>
      </c>
      <c r="J33" s="103">
        <f>(SUM('B5'!E16:E56)-'B5'!E57)*'B5'!E10/100*'B5'!E7</f>
        <v>0</v>
      </c>
      <c r="K33" s="253"/>
      <c r="L33" s="163">
        <f>SUM('B5'!E5:E7)*100</f>
        <v>0</v>
      </c>
      <c r="M33" s="133"/>
      <c r="N33" s="20"/>
      <c r="O33" s="20"/>
      <c r="X33" s="7"/>
      <c r="Y33" s="20"/>
    </row>
    <row r="34" spans="2:25" s="24" customFormat="1" ht="15" customHeight="1" x14ac:dyDescent="0.25">
      <c r="B34" s="31" t="str">
        <f>+'B5'!F9</f>
        <v>Maïs plante entière</v>
      </c>
      <c r="C34" s="178"/>
      <c r="D34" s="89">
        <f>+'B5'!G10</f>
        <v>100</v>
      </c>
      <c r="E34" s="90">
        <f>+'B5'!G12</f>
        <v>10.7</v>
      </c>
      <c r="F34" s="89">
        <f>+'B5'!G13</f>
        <v>75</v>
      </c>
      <c r="G34" s="91">
        <f>+'B5'!G14</f>
        <v>1.9</v>
      </c>
      <c r="H34" s="256"/>
      <c r="I34" s="103">
        <f>(SUM('B5'!G16:G56)-'B5'!G57)</f>
        <v>0</v>
      </c>
      <c r="J34" s="255"/>
      <c r="K34" s="253"/>
      <c r="L34" s="163"/>
      <c r="M34" s="133"/>
      <c r="N34" s="20"/>
      <c r="O34" s="20"/>
      <c r="X34" s="7"/>
      <c r="Y34" s="20"/>
    </row>
    <row r="35" spans="2:25" s="24" customFormat="1" ht="15" customHeight="1" x14ac:dyDescent="0.25">
      <c r="B35" s="31" t="str">
        <f>+'B5'!H9</f>
        <v>Herbages 
(herbe, silo, ...)</v>
      </c>
      <c r="C35" s="178"/>
      <c r="D35" s="89">
        <f>+'B5'!I10</f>
        <v>100</v>
      </c>
      <c r="E35" s="90">
        <f>+'B5'!I12</f>
        <v>7.6</v>
      </c>
      <c r="F35" s="89">
        <f>+'B5'!I13</f>
        <v>155</v>
      </c>
      <c r="G35" s="91">
        <f>+'B5'!I14</f>
        <v>3.5</v>
      </c>
      <c r="H35" s="256"/>
      <c r="I35" s="103">
        <f>(SUM('B5'!I16:I56)-'B5'!I57)</f>
        <v>0</v>
      </c>
      <c r="J35" s="255"/>
      <c r="K35" s="253"/>
      <c r="L35" s="164"/>
      <c r="M35" s="133"/>
      <c r="N35" s="20"/>
      <c r="O35" s="20"/>
      <c r="X35" s="7"/>
      <c r="Y35" s="20"/>
    </row>
    <row r="36" spans="2:25" s="24" customFormat="1" ht="15" customHeight="1" x14ac:dyDescent="0.25">
      <c r="B36" s="31" t="str">
        <f>+'B6'!B9</f>
        <v>Paille, granulés de paille</v>
      </c>
      <c r="C36" s="178"/>
      <c r="D36" s="89">
        <v>100</v>
      </c>
      <c r="E36" s="90">
        <f>+'B6'!C12</f>
        <v>2.2000000000000002</v>
      </c>
      <c r="F36" s="89">
        <f>+'B6'!C13</f>
        <v>35</v>
      </c>
      <c r="G36" s="91">
        <f>+'B6'!C14</f>
        <v>0.9</v>
      </c>
      <c r="H36" s="102">
        <f>(SUM('B6'!C16:C56)-'B6'!C57)*'B6'!C10/100*'B6'!C5</f>
        <v>0</v>
      </c>
      <c r="I36" s="103">
        <f>(SUM('B6'!C16:C56)-'B6'!C57)*'B6'!C10/100*'B6'!C6</f>
        <v>0</v>
      </c>
      <c r="J36" s="103">
        <f>(SUM('B6'!C16:C56)-'B6'!C57)*'B6'!C10/100*'B6'!C7</f>
        <v>0</v>
      </c>
      <c r="K36" s="104">
        <f>(SUM('B6'!C16:C56)-'B6'!C57)*'B6'!C10/100*'B6'!C8</f>
        <v>0</v>
      </c>
      <c r="L36" s="248"/>
      <c r="M36" s="133"/>
      <c r="N36" s="20"/>
      <c r="O36" s="20"/>
      <c r="X36" s="7"/>
      <c r="Y36" s="20"/>
    </row>
    <row r="37" spans="2:25" s="24" customFormat="1" ht="15" customHeight="1" x14ac:dyDescent="0.25">
      <c r="B37" s="138" t="str">
        <f>+'B6'!D9</f>
        <v>Matériaux d'occupation, dés de fourrage grossier</v>
      </c>
      <c r="C37" s="180"/>
      <c r="D37" s="93">
        <v>100</v>
      </c>
      <c r="E37" s="94">
        <f>+'B6'!E12</f>
        <v>2.1</v>
      </c>
      <c r="F37" s="93">
        <f>+'B6'!E13</f>
        <v>25</v>
      </c>
      <c r="G37" s="95">
        <f>+'B6'!E14</f>
        <v>1.6</v>
      </c>
      <c r="H37" s="291">
        <f>(SUM('B6'!E16:E56)-'B6'!E57)*'B6'!E10/100*'B6'!E5</f>
        <v>0</v>
      </c>
      <c r="I37" s="139">
        <f>(SUM('B6'!E16:E56)-'B6'!E57)*'B6'!E10/100*'B6'!E6</f>
        <v>0</v>
      </c>
      <c r="J37" s="139">
        <f>(SUM('B6'!E16:E56)-'B6'!E57)*'B6'!E10/100*'B6'!E7</f>
        <v>0</v>
      </c>
      <c r="K37" s="254"/>
      <c r="L37" s="243"/>
      <c r="M37" s="133"/>
      <c r="N37" s="20"/>
      <c r="O37" s="20"/>
      <c r="X37" s="7"/>
      <c r="Y37" s="20"/>
    </row>
    <row r="38" spans="2:25" s="24" customFormat="1" ht="6" customHeight="1" x14ac:dyDescent="0.25">
      <c r="B38" s="140"/>
      <c r="C38" s="140"/>
      <c r="D38" s="75"/>
      <c r="E38" s="76"/>
      <c r="F38" s="75"/>
      <c r="G38" s="76"/>
      <c r="H38" s="67"/>
      <c r="I38" s="68"/>
      <c r="J38" s="67"/>
      <c r="K38" s="68"/>
      <c r="L38" s="68"/>
      <c r="M38" s="133"/>
      <c r="N38" s="20"/>
      <c r="O38" s="20"/>
      <c r="X38" s="7"/>
      <c r="Y38" s="20"/>
    </row>
    <row r="39" spans="2:25" s="28" customFormat="1" ht="6" customHeight="1" x14ac:dyDescent="0.25">
      <c r="C39" s="141"/>
      <c r="D39" s="80"/>
      <c r="E39" s="81"/>
      <c r="F39" s="80"/>
      <c r="G39" s="81"/>
      <c r="H39" s="67"/>
      <c r="I39" s="68"/>
      <c r="J39" s="67"/>
      <c r="K39" s="68"/>
      <c r="L39" s="68"/>
      <c r="M39" s="133"/>
      <c r="N39" s="63"/>
      <c r="O39" s="63"/>
      <c r="X39" s="9"/>
      <c r="Y39" s="63"/>
    </row>
    <row r="40" spans="2:25" s="28" customFormat="1" ht="26.4" customHeight="1" x14ac:dyDescent="0.25">
      <c r="B40" s="240" t="str">
        <f>+Texte!A44</f>
        <v>Résumé des teneurs par catégorie d'animaux</v>
      </c>
      <c r="C40" s="141"/>
      <c r="D40" s="80"/>
      <c r="E40" s="81"/>
      <c r="F40" s="80"/>
      <c r="G40" s="81"/>
      <c r="H40" s="197" t="str">
        <f>+H13</f>
        <v>Porcs à l'engrais</v>
      </c>
      <c r="I40" s="198" t="str">
        <f>+I13</f>
        <v>Truies d'él./ verrat</v>
      </c>
      <c r="J40" s="199" t="str">
        <f>+J13</f>
        <v>Porcelets</v>
      </c>
      <c r="K40" s="200" t="str">
        <f>+K13</f>
        <v>Poules pondeuses</v>
      </c>
      <c r="L40" s="160"/>
      <c r="M40" s="133"/>
      <c r="N40" s="63"/>
      <c r="O40" s="63"/>
      <c r="X40" s="9"/>
      <c r="Y40" s="63"/>
    </row>
    <row r="41" spans="2:25" s="28" customFormat="1" ht="15" customHeight="1" x14ac:dyDescent="0.25">
      <c r="B41" s="210" t="str">
        <f>+Texte!A45</f>
        <v>Matière sèche affouragée</v>
      </c>
      <c r="C41" s="211"/>
      <c r="D41" s="212"/>
      <c r="E41" s="213"/>
      <c r="F41" s="214" t="str">
        <f>+Texte!A50</f>
        <v>kg MS</v>
      </c>
      <c r="G41" s="215"/>
      <c r="H41" s="201">
        <f>H16*$D16/100+H17*$D17/100+H18*$D18/100+H19*$D19/100+H20*$D20/100+H21*$D21/100+H22*$D22/100+H23*$D23/100+H24*$D24/100+H25*$D25/100+H26*$D26/100+H27*$D27/100+H28*$D28/100+H29*$D29/100+H30*$D30/100+H31*$D31/100+H32*$D32/100+H33*$D33/100+H34*$D34/100+H35*$D35/100</f>
        <v>0</v>
      </c>
      <c r="I41" s="202">
        <f>+I16*$D16/100+I17*$D17/100+I18*$D18/100+I19*$D19/100+I20*$D20/100+I21*$D21/100+I22*$D22/100+I23*$D23/100+I24*$D24/100+I25*$D25/100+I26*$D26/100+I27*$D27/100+I28*$D28/100+I29*$D29/100+I30*$D30/100+I31*$D31/100+I32*$D32/100+I33*$D33/100+I34*$D34/100+I35*$D35/100</f>
        <v>0</v>
      </c>
      <c r="J41" s="202">
        <f>+J16*$D16/100+J17*$D17/100+J18*$D18/100+J19*$D19/100+J20*$D20/100+J21*$D21/100+J22*$D22/100+J23*$D23/100+J24*$D24/100+J25*$D25/100+J26*$D26/100+J27*$D27/100+J28*$D28/100+J29*$D29/100+J30*$D30/100+J31*$D31/100+J32*$D32/100+J33*$D33/100+J34*$D34/100+J35*$D35/100</f>
        <v>0</v>
      </c>
      <c r="K41" s="203">
        <f>+K16*$D16/100+K17*$D17/100+K18*$D18/100+K19*$D19/100+K20*$D20/100+K21*$D21/100+K22*$D22/100+K23*$D23/100+K24*$D24/100+K25*$D25/100+K26*$D26/100+K27*$D27/100+K28*$D28/100+K29*$D29/100+K30*$D30/100+K31*$D31/100+K32*$D32/100+K33*$D33/100+K34*$D34/100+K35*$D35/100</f>
        <v>0</v>
      </c>
      <c r="L41" s="142"/>
      <c r="M41" s="133"/>
      <c r="O41" s="314"/>
      <c r="P41" s="315"/>
      <c r="Q41" s="316"/>
      <c r="R41" s="63"/>
      <c r="S41" s="63"/>
      <c r="T41" s="63"/>
      <c r="U41" s="9"/>
      <c r="V41" s="63"/>
    </row>
    <row r="42" spans="2:25" s="28" customFormat="1" ht="13.8" x14ac:dyDescent="0.25">
      <c r="B42" s="216" t="str">
        <f>+Texte!A46</f>
        <v>Quantité d'aliment à 88 % MS</v>
      </c>
      <c r="C42" s="217"/>
      <c r="D42" s="218"/>
      <c r="E42" s="219"/>
      <c r="F42" s="220" t="s">
        <v>141</v>
      </c>
      <c r="G42" s="47"/>
      <c r="H42" s="204">
        <f>+H41/0.88</f>
        <v>0</v>
      </c>
      <c r="I42" s="205">
        <f>+I41/0.88</f>
        <v>0</v>
      </c>
      <c r="J42" s="205">
        <f>+J41/0.88</f>
        <v>0</v>
      </c>
      <c r="K42" s="206">
        <f>+K41/0.88</f>
        <v>0</v>
      </c>
      <c r="L42" s="70"/>
      <c r="M42" s="133"/>
      <c r="U42" s="9"/>
    </row>
    <row r="43" spans="2:25" s="28" customFormat="1" ht="15" customHeight="1" x14ac:dyDescent="0.25">
      <c r="B43" s="216" t="str">
        <f>+Texte!A47</f>
        <v>Energie total</v>
      </c>
      <c r="C43" s="217"/>
      <c r="D43" s="218"/>
      <c r="E43" s="221"/>
      <c r="F43" s="222" t="str">
        <f>+E13</f>
        <v>MJ EDP ou EMV</v>
      </c>
      <c r="G43" s="34"/>
      <c r="H43" s="194">
        <f>+H16*$E16+H17*$E17+H18*$E18+H19*$E19+H20*$E20+H21*$E21+H22*$E22+H23*$E23+H24*$E24+H25*$E25+H26*$E26+H27*$E27+H28*$E28+H29*$E29+H30*$E30+H31*$E31+H32*$E32+H33*$E33+H34*$E34+H35*$E35</f>
        <v>0</v>
      </c>
      <c r="I43" s="195">
        <f>+I16*$E16+I17*$E17+I18*$E18+I19*$E19+I20*$E20+I21*$E21+I22*$E22+I23*$E23+I24*$E24+I25*$E25+I26*$E26+I27*$E27+I28*$E28+I29*$E29+I30*$E30+I31*$E31+I32*$E32+I33*$E33+I34*$E34+I35*$E35</f>
        <v>0</v>
      </c>
      <c r="J43" s="195">
        <f>+J16*$E16+J17*$E17+J18*$E18+J19*$E19+J20*$E20+J21*$E21+J22*$E22+J23*$E23+J24*$E24+J25*$E25+J26*$E26+J27*$E27+J28*$E28+J29*$E29+J30*$E30+J31*$E31+J32*$E32+J33*$E33+J34*$E34+J35*$E35</f>
        <v>0</v>
      </c>
      <c r="K43" s="196">
        <f>+K16*$E16+K17*$E17+K18*$E18+K19*$E19+K20*$E20+K21*$E21+K22*$E22+K23*$E23+K24*$E24+K25*$E25+K26*$E26+K27*$E27+K28*$E28+K29*$E29+K30*$E30+K31*$E31+K32*$E32+K33*$E33+K34*$E34+K35*$E35</f>
        <v>0</v>
      </c>
      <c r="L43" s="142"/>
      <c r="M43" s="133"/>
      <c r="U43" s="9"/>
    </row>
    <row r="44" spans="2:25" s="28" customFormat="1" ht="15" customHeight="1" x14ac:dyDescent="0.25">
      <c r="B44" s="216" t="str">
        <f>+Texte!A48</f>
        <v>Protéines totales</v>
      </c>
      <c r="C44" s="217"/>
      <c r="D44" s="218"/>
      <c r="E44" s="221"/>
      <c r="F44" s="222" t="str">
        <f>+F13</f>
        <v>g MA</v>
      </c>
      <c r="G44" s="34"/>
      <c r="H44" s="194">
        <f>+H16*$F16+H17*$F17+H18*$F18+H19*$F19+H20*$F20+H21*$F21+H22*$F22+H23*$F23+H24*$F24+H25*$F25+H26*$F26+H27*$F27+H28*$F28+H29*$F29+H30*$F30+H31*$F31+H32*$F32+H33*$F33+H34*$F34+H35*$F35</f>
        <v>0</v>
      </c>
      <c r="I44" s="195">
        <f>+I16*$F16+I17*$F17+I18*$F18+I19*$F19+I20*$F20+I21*$F21+I22*$F22+I23*$F23+I24*$F24+I25*$F25+I26*$F26+I27*$F27+I28*$F28+I29*$F29+I30*$F30+I31*$F31+I32*$F32+I33*$F33+I34*$F34+I35*$F35</f>
        <v>0</v>
      </c>
      <c r="J44" s="195">
        <f>+J16*$F16+J17*$F17+J18*$F18+J19*$F19+J20*$F20+J21*$F21+J22*$F22+J23*$F23+J24*$F24+J25*$F25+J26*$F26+J27*$F27+J28*$F28+J29*$F29+J30*$F30+J31*$F31+J32*$F32+J33*$F33+J34*$F34+J35*$F35</f>
        <v>0</v>
      </c>
      <c r="K44" s="196">
        <f>+K16*$F16+K17*$F17+K18*$F18+K19*$F19+K20*$F20+K21*$F21+K22*$F22+K23*$F23+K24*$F24+K25*$F25+K26*$F26+K27*$F27+K28*$F28+K29*$F29+K30*$F30+K31*$F31+K32*$F32+K33*$F33+K34*$F34+K35*$F35</f>
        <v>0</v>
      </c>
      <c r="L44" s="142"/>
      <c r="M44" s="133"/>
      <c r="U44" s="9"/>
      <c r="V44" s="63"/>
    </row>
    <row r="45" spans="2:25" s="28" customFormat="1" ht="15" customHeight="1" x14ac:dyDescent="0.25">
      <c r="B45" s="223" t="str">
        <f>+Texte!A49</f>
        <v>Phosphore total</v>
      </c>
      <c r="C45" s="224"/>
      <c r="D45" s="225"/>
      <c r="E45" s="226"/>
      <c r="F45" s="227" t="str">
        <f>+G13</f>
        <v>g P</v>
      </c>
      <c r="G45" s="228"/>
      <c r="H45" s="207">
        <f>+H16*$G16+H17*$G17+H18*$G18+H19*$G19+H20*$G20+H21*$G21+H22*$G22+H23*$G23+H24*$G24+H25*$G25+H26*$G26+H27*$G27+H28*$G28+H29*$G29+H30*$G30+H31*$G31+H32*$G32+H33*$G33+H34*$G34+H35*$G35</f>
        <v>0</v>
      </c>
      <c r="I45" s="208">
        <f>+I16*$G16+I17*$G17+I18*$G18+I19*$G19+I20*$G20+I21*$G21+I22*$G22+I23*$G23+I24*$G24+I25*$G25+I26*$G26+I27*$G27+I28*$G28+I29*$G29+I30*$G30+I31*$G31+I32*$G32+I33*$G33+I34*$G34+I35*$G35</f>
        <v>0</v>
      </c>
      <c r="J45" s="208">
        <f>+J16*$G16+J17*$G17+J18*$G18+J19*$G19+J20*$G20+J21*$G21+J22*$G22+J23*$G23+J24*$G24+J25*$G25+J26*$G26+J27*$G27+J28*$G28+J29*$G29+J30*$G30+J31*$G31+J32*$G32+J33*$G33+J34*$G34+J35*$G35</f>
        <v>0</v>
      </c>
      <c r="K45" s="209">
        <f>+K16*$G16+K17*$G17+K18*$G18+K19*$G19+K20*$G20+K21*$G21+K22*$G22+K23*$G23+K24*$G24+K25*$G25+K26*$G26+K27*$G27+K28*$G28+K29*$G29+K30*$G30+K31*$G31+K32*$G32+K33*$G33+K34*$G34+K35*$G35</f>
        <v>0</v>
      </c>
      <c r="L45" s="142"/>
      <c r="M45" s="133"/>
      <c r="U45" s="9"/>
      <c r="V45" s="63"/>
    </row>
    <row r="46" spans="2:25" s="28" customFormat="1" ht="7.5" customHeight="1" x14ac:dyDescent="0.25">
      <c r="B46" s="63"/>
      <c r="C46" s="63"/>
      <c r="E46" s="68"/>
      <c r="F46" s="67"/>
      <c r="G46" s="68"/>
      <c r="H46" s="142"/>
      <c r="I46" s="142"/>
      <c r="J46" s="142"/>
      <c r="K46" s="142"/>
      <c r="L46" s="142"/>
      <c r="M46" s="133"/>
      <c r="U46" s="9"/>
    </row>
    <row r="47" spans="2:25" s="28" customFormat="1" ht="13.8" x14ac:dyDescent="0.25">
      <c r="B47" s="63"/>
      <c r="C47" s="63"/>
      <c r="D47" s="67"/>
      <c r="E47" s="68"/>
      <c r="F47" s="67"/>
      <c r="G47" s="68"/>
      <c r="H47" s="242" t="str">
        <f>"                    "&amp;Texte!A51</f>
        <v xml:space="preserve">                    Teneurs moyennes par kg d'aliment à 88%</v>
      </c>
      <c r="I47" s="159"/>
      <c r="J47" s="143"/>
      <c r="K47" s="144"/>
      <c r="L47" s="142"/>
      <c r="M47" s="133"/>
      <c r="U47" s="9"/>
    </row>
    <row r="48" spans="2:25" s="28" customFormat="1" ht="13.8" x14ac:dyDescent="0.25">
      <c r="B48" s="210" t="str">
        <f>+Texte!A52</f>
        <v>Teneur moyenne en énergie</v>
      </c>
      <c r="C48" s="211"/>
      <c r="D48" s="229"/>
      <c r="E48" s="212"/>
      <c r="F48" s="214" t="str">
        <f>+F43&amp;" / kg"</f>
        <v>MJ EDP ou EMV / kg</v>
      </c>
      <c r="G48" s="230"/>
      <c r="H48" s="191">
        <f>IF(H42&lt;&gt;0,H43/H42,0)</f>
        <v>0</v>
      </c>
      <c r="I48" s="192">
        <f>IF(I42&lt;&gt;0,I43/I42,0)</f>
        <v>0</v>
      </c>
      <c r="J48" s="192">
        <f>IF(J42&lt;&gt;0,J43/J42,0)</f>
        <v>0</v>
      </c>
      <c r="K48" s="193">
        <f>IF(K42&lt;&gt;0,K43/K42,0)</f>
        <v>0</v>
      </c>
      <c r="L48" s="161"/>
      <c r="M48" s="133"/>
      <c r="U48" s="9"/>
    </row>
    <row r="49" spans="2:23" s="28" customFormat="1" ht="15" customHeight="1" x14ac:dyDescent="0.25">
      <c r="B49" s="31" t="str">
        <f>+Texte!A53</f>
        <v>Teneur moyenne en protéines</v>
      </c>
      <c r="C49" s="178"/>
      <c r="D49" s="222"/>
      <c r="E49" s="218"/>
      <c r="F49" s="221" t="str">
        <f>+F44&amp;" / kg"</f>
        <v>g MA / kg</v>
      </c>
      <c r="G49" s="34"/>
      <c r="H49" s="194">
        <f>IF(H42&lt;&gt;0,H44/H42,0)</f>
        <v>0</v>
      </c>
      <c r="I49" s="195">
        <f>IF(I42&lt;&gt;0,I44/I42,0)</f>
        <v>0</v>
      </c>
      <c r="J49" s="195">
        <f>IF(J42&lt;&gt;0,J44/J42,0)</f>
        <v>0</v>
      </c>
      <c r="K49" s="196">
        <f>IF(K42&lt;&gt;0,K44/K42,0)</f>
        <v>0</v>
      </c>
      <c r="L49" s="142"/>
      <c r="M49" s="133"/>
      <c r="U49" s="9"/>
    </row>
    <row r="50" spans="2:23" s="28" customFormat="1" ht="15" customHeight="1" x14ac:dyDescent="0.25">
      <c r="B50" s="31" t="str">
        <f>+Texte!A54</f>
        <v>Teneur moyenne en phosphore</v>
      </c>
      <c r="C50" s="178"/>
      <c r="D50" s="222"/>
      <c r="E50" s="218"/>
      <c r="F50" s="221" t="str">
        <f>+F45&amp;" / kg"</f>
        <v>g P / kg</v>
      </c>
      <c r="G50" s="34"/>
      <c r="H50" s="307">
        <f>IF(H42&lt;&gt;0,H45/H42,0)</f>
        <v>0</v>
      </c>
      <c r="I50" s="308">
        <f>IF(I42&lt;&gt;0,I45/I42,0)</f>
        <v>0</v>
      </c>
      <c r="J50" s="308">
        <f>IF(J42&lt;&gt;0,J45/J42,0)</f>
        <v>0</v>
      </c>
      <c r="K50" s="309">
        <f>IF(K42&lt;&gt;0,K45/K42,0)</f>
        <v>0</v>
      </c>
      <c r="L50" s="142"/>
      <c r="M50" s="133"/>
      <c r="P50" s="317"/>
      <c r="Q50" s="63"/>
      <c r="R50" s="63"/>
      <c r="U50" s="9"/>
    </row>
    <row r="51" spans="2:23" s="28" customFormat="1" ht="15" customHeight="1" x14ac:dyDescent="0.25">
      <c r="B51" s="138" t="str">
        <f>+Texte!A56</f>
        <v>Teneurs moyennes des porcs</v>
      </c>
      <c r="C51" s="180"/>
      <c r="D51" s="227"/>
      <c r="E51" s="225"/>
      <c r="F51" s="226" t="str">
        <f>Texte!A59</f>
        <v>g MA / MJ EDP</v>
      </c>
      <c r="G51" s="228"/>
      <c r="H51" s="310" t="str">
        <f>IF(SUM(H43:J43)&lt;&gt;0,IF(SUM(I34:I35)&lt;SUM(H41:J41)*0.15,SUM(H44,J44,SUMPRODUCT(F16:F33,I16:I33))/SUM(H43,J43,SUMPRODUCT(E16:E33,I16:I33)),SUM(H44:J44)/SUM(H43:J43)),"")</f>
        <v/>
      </c>
      <c r="I51" s="311"/>
      <c r="J51" s="312"/>
      <c r="K51" s="254"/>
      <c r="L51" s="133"/>
      <c r="M51" s="133"/>
      <c r="O51" s="313"/>
      <c r="P51" s="317"/>
      <c r="Q51" s="63"/>
      <c r="R51" s="63"/>
      <c r="U51" s="9"/>
    </row>
    <row r="52" spans="2:23" s="28" customFormat="1" ht="6" customHeight="1" x14ac:dyDescent="0.25">
      <c r="C52" s="141"/>
      <c r="D52" s="67"/>
      <c r="F52" s="68"/>
      <c r="G52" s="68"/>
      <c r="H52" s="147"/>
      <c r="I52" s="147"/>
      <c r="J52" s="110"/>
      <c r="K52" s="63"/>
      <c r="L52" s="63"/>
      <c r="M52" s="133"/>
    </row>
    <row r="53" spans="2:23" s="28" customFormat="1" ht="3.9" customHeight="1" x14ac:dyDescent="0.25">
      <c r="B53" s="140"/>
      <c r="C53" s="140"/>
      <c r="D53" s="67"/>
      <c r="F53" s="68"/>
      <c r="G53" s="68"/>
      <c r="H53" s="133"/>
      <c r="I53" s="133"/>
      <c r="J53" s="133"/>
      <c r="K53" s="133"/>
      <c r="L53" s="133"/>
      <c r="M53" s="133"/>
      <c r="V53" s="63"/>
      <c r="W53" s="63"/>
    </row>
    <row r="54" spans="2:23" s="28" customFormat="1" ht="13.8" x14ac:dyDescent="0.25">
      <c r="B54" s="240" t="str">
        <f>+Texte!A60</f>
        <v>Nombre maximum de places et nombre moyen</v>
      </c>
      <c r="C54" s="140"/>
      <c r="D54" s="67"/>
      <c r="F54" s="68"/>
      <c r="G54" s="68"/>
      <c r="H54" s="185" t="str">
        <f>Texte!A62</f>
        <v>Nb maximum</v>
      </c>
      <c r="I54" s="186" t="str">
        <f>Texte!A64</f>
        <v>Nb moyen de</v>
      </c>
      <c r="J54" s="190" t="str">
        <f>+Texte!A73</f>
        <v>Animaux</v>
      </c>
      <c r="L54" s="133"/>
      <c r="M54" s="133"/>
      <c r="V54" s="63"/>
      <c r="W54" s="63"/>
    </row>
    <row r="55" spans="2:23" s="28" customFormat="1" ht="13.8" x14ac:dyDescent="0.25">
      <c r="B55" s="240" t="str">
        <f>+Texte!A61</f>
        <v>d'animaux sur l'exploitation durant cette période</v>
      </c>
      <c r="C55" s="181"/>
      <c r="D55" s="145"/>
      <c r="E55" s="109"/>
      <c r="F55" s="146"/>
      <c r="G55" s="146"/>
      <c r="H55" s="187" t="str">
        <f>Texte!A63</f>
        <v>de places</v>
      </c>
      <c r="I55" s="188" t="str">
        <f>Texte!A65</f>
        <v>pl. occupées</v>
      </c>
      <c r="J55" s="189" t="str">
        <f>+Texte!A74</f>
        <v>par an</v>
      </c>
      <c r="L55" s="133"/>
      <c r="M55" s="133"/>
      <c r="V55" s="63"/>
      <c r="W55" s="63"/>
    </row>
    <row r="56" spans="2:23" s="28" customFormat="1" ht="14.25" customHeight="1" x14ac:dyDescent="0.25">
      <c r="B56" s="257">
        <v>1639</v>
      </c>
      <c r="C56" s="258" t="str">
        <f>+Texte!A66</f>
        <v>Porcs à l'engrais et remontes &lt; 6 mois</v>
      </c>
      <c r="D56" s="212"/>
      <c r="E56" s="212"/>
      <c r="F56" s="213"/>
      <c r="G56" s="215"/>
      <c r="H56" s="266"/>
      <c r="I56" s="267"/>
      <c r="J56" s="265"/>
      <c r="L56" s="158"/>
      <c r="M56" s="133"/>
      <c r="V56" s="63"/>
      <c r="W56" s="63"/>
    </row>
    <row r="57" spans="2:23" s="24" customFormat="1" ht="14.25" customHeight="1" x14ac:dyDescent="0.25">
      <c r="B57" s="259">
        <v>1631</v>
      </c>
      <c r="C57" s="260" t="str">
        <f>+Texte!A67</f>
        <v>Porcelets sevrés &lt; 26 kg</v>
      </c>
      <c r="D57" s="231"/>
      <c r="E57" s="221"/>
      <c r="F57" s="222"/>
      <c r="G57" s="34"/>
      <c r="H57" s="268"/>
      <c r="I57" s="269"/>
      <c r="J57" s="264"/>
      <c r="L57" s="20"/>
      <c r="U57" s="7"/>
    </row>
    <row r="58" spans="2:23" s="24" customFormat="1" ht="14.25" customHeight="1" x14ac:dyDescent="0.25">
      <c r="B58" s="259">
        <v>1621</v>
      </c>
      <c r="C58" s="260" t="str">
        <f>+Texte!A68</f>
        <v>Verrats d'élevage</v>
      </c>
      <c r="D58" s="231"/>
      <c r="E58" s="221"/>
      <c r="F58" s="222"/>
      <c r="G58" s="34"/>
      <c r="H58" s="268"/>
      <c r="I58" s="269"/>
      <c r="J58" s="182"/>
      <c r="L58" s="20"/>
      <c r="U58" s="7"/>
    </row>
    <row r="59" spans="2:23" s="24" customFormat="1" ht="14.25" customHeight="1" x14ac:dyDescent="0.25">
      <c r="B59" s="259">
        <v>1615</v>
      </c>
      <c r="C59" s="260" t="str">
        <f>+Texte!A69</f>
        <v>Truies non allaitantes &gt; 6 mois</v>
      </c>
      <c r="D59" s="231"/>
      <c r="E59" s="221"/>
      <c r="F59" s="222"/>
      <c r="G59" s="34"/>
      <c r="H59" s="268"/>
      <c r="I59" s="269"/>
      <c r="J59" s="264"/>
      <c r="L59" s="140"/>
    </row>
    <row r="60" spans="2:23" s="24" customFormat="1" ht="14.25" customHeight="1" x14ac:dyDescent="0.25">
      <c r="B60" s="259">
        <v>1611</v>
      </c>
      <c r="C60" s="260" t="str">
        <f>+Texte!A70</f>
        <v>Truies allaitantes</v>
      </c>
      <c r="D60" s="231"/>
      <c r="E60" s="221"/>
      <c r="F60" s="222"/>
      <c r="G60" s="34"/>
      <c r="H60" s="268"/>
      <c r="I60" s="269"/>
      <c r="J60" s="263"/>
    </row>
    <row r="61" spans="2:23" ht="14.25" customHeight="1" x14ac:dyDescent="0.25">
      <c r="B61" s="259">
        <v>1753</v>
      </c>
      <c r="C61" s="260" t="str">
        <f>+Texte!A71</f>
        <v>Poules pondeuses</v>
      </c>
      <c r="D61" s="232"/>
      <c r="E61" s="232"/>
      <c r="F61" s="232"/>
      <c r="G61" s="233"/>
      <c r="H61" s="270"/>
      <c r="I61" s="271"/>
      <c r="J61" s="237"/>
      <c r="K61" s="4"/>
    </row>
    <row r="62" spans="2:23" s="27" customFormat="1" ht="14.25" customHeight="1" x14ac:dyDescent="0.35">
      <c r="B62" s="261">
        <v>1754</v>
      </c>
      <c r="C62" s="262" t="str">
        <f>+Texte!A72</f>
        <v>Poules et coqs, product d'oefs à couver</v>
      </c>
      <c r="D62" s="234"/>
      <c r="E62" s="235"/>
      <c r="F62" s="235"/>
      <c r="G62" s="236"/>
      <c r="H62" s="272"/>
      <c r="I62" s="273"/>
      <c r="J62" s="183"/>
      <c r="L62" s="26"/>
    </row>
    <row r="63" spans="2:23" s="27" customFormat="1" ht="3" customHeight="1" x14ac:dyDescent="0.35">
      <c r="D63" s="4"/>
      <c r="E63" s="4"/>
      <c r="F63" s="4"/>
      <c r="G63" s="4"/>
      <c r="H63" s="4"/>
      <c r="I63" s="4"/>
      <c r="J63" s="4"/>
      <c r="K63" s="26"/>
      <c r="L63" s="26"/>
      <c r="U63" s="7"/>
      <c r="V63" s="24"/>
      <c r="W63" s="24"/>
    </row>
    <row r="64" spans="2:23" s="27" customFormat="1" ht="6" customHeight="1" x14ac:dyDescent="0.35">
      <c r="B64" s="69"/>
      <c r="C64" s="69"/>
      <c r="D64" s="4"/>
      <c r="E64" s="4"/>
      <c r="F64" s="4"/>
      <c r="G64" s="4"/>
      <c r="H64" s="4"/>
      <c r="I64" s="4"/>
      <c r="J64" s="26"/>
      <c r="K64" s="26"/>
      <c r="L64" s="26"/>
      <c r="U64" s="7"/>
      <c r="V64" s="24"/>
      <c r="W64" s="24"/>
    </row>
    <row r="65" spans="2:23" ht="13.5" customHeight="1" x14ac:dyDescent="0.35">
      <c r="B65" s="4" t="str">
        <f>+Texte!A57</f>
        <v>L'exploitant certifie l'exactitude des informations saisies sur cette feuille ainsi que les indications sur les achats d'aliments.</v>
      </c>
      <c r="J65" s="20"/>
      <c r="K65" s="20"/>
      <c r="L65" s="20"/>
      <c r="M65" s="7"/>
      <c r="N65" s="7"/>
      <c r="O65" s="7"/>
      <c r="P65" s="7"/>
      <c r="Q65" s="7"/>
      <c r="R65" s="7"/>
      <c r="S65" s="7"/>
      <c r="T65" s="7"/>
      <c r="U65" s="7"/>
      <c r="V65" s="27"/>
    </row>
    <row r="66" spans="2:23" ht="3" customHeight="1" x14ac:dyDescent="0.25">
      <c r="M66" s="7"/>
      <c r="V66" s="7"/>
    </row>
    <row r="67" spans="2:23" ht="20.399999999999999" customHeight="1" x14ac:dyDescent="0.25">
      <c r="B67" s="13" t="str">
        <f>+'B5'!B63</f>
        <v>Organisation de contrôle, Date:</v>
      </c>
      <c r="C67" s="14"/>
      <c r="D67" s="14"/>
      <c r="E67" s="14"/>
      <c r="F67" s="82"/>
      <c r="G67" s="82"/>
      <c r="H67" s="14" t="str">
        <f>+'B5'!F63</f>
        <v>Signature:</v>
      </c>
      <c r="I67" s="14"/>
      <c r="J67" s="14"/>
      <c r="K67" s="14"/>
      <c r="L67" s="15"/>
      <c r="M67" s="7"/>
    </row>
    <row r="68" spans="2:23" ht="7.65" customHeight="1" x14ac:dyDescent="0.25">
      <c r="J68" s="4"/>
      <c r="K68" s="4"/>
      <c r="L68" s="4"/>
      <c r="M68" s="7"/>
    </row>
    <row r="69" spans="2:23" ht="21" customHeight="1" x14ac:dyDescent="0.25">
      <c r="B69" s="13" t="str">
        <f>+'B5'!B65</f>
        <v>Exploitant, Date:</v>
      </c>
      <c r="C69" s="14"/>
      <c r="D69" s="14"/>
      <c r="E69" s="14"/>
      <c r="F69" s="82"/>
      <c r="G69" s="82"/>
      <c r="H69" s="14" t="str">
        <f>+H67</f>
        <v>Signature:</v>
      </c>
      <c r="I69" s="14"/>
      <c r="J69" s="14"/>
      <c r="K69" s="14"/>
      <c r="L69" s="15"/>
      <c r="M69" s="7"/>
    </row>
    <row r="70" spans="2:23" ht="6" customHeight="1" x14ac:dyDescent="0.25">
      <c r="M70" s="7"/>
    </row>
    <row r="71" spans="2:23" x14ac:dyDescent="0.25">
      <c r="M71" s="7"/>
    </row>
    <row r="72" spans="2:23" ht="9.9" customHeight="1" x14ac:dyDescent="0.25">
      <c r="G72" s="11"/>
      <c r="M72" s="7"/>
    </row>
    <row r="73" spans="2:23" x14ac:dyDescent="0.25">
      <c r="B73" s="303"/>
      <c r="C73" s="18"/>
      <c r="D73" s="300"/>
      <c r="F73" s="300"/>
      <c r="H73" s="300"/>
      <c r="J73" s="4"/>
      <c r="K73" s="4"/>
      <c r="L73" s="4"/>
      <c r="M73" s="7"/>
      <c r="O73" s="7"/>
      <c r="W73" s="4"/>
    </row>
    <row r="74" spans="2:23" x14ac:dyDescent="0.25">
      <c r="B74" s="18"/>
      <c r="C74" s="18"/>
      <c r="J74" s="4"/>
      <c r="K74" s="4"/>
      <c r="L74" s="4"/>
      <c r="M74" s="7"/>
      <c r="O74" s="7"/>
      <c r="W74" s="4"/>
    </row>
    <row r="75" spans="2:23" x14ac:dyDescent="0.25">
      <c r="B75" s="18"/>
      <c r="C75" s="18"/>
      <c r="J75" s="4"/>
      <c r="K75" s="4"/>
      <c r="L75" s="4"/>
      <c r="M75" s="7"/>
      <c r="O75" s="7"/>
      <c r="W75" s="4"/>
    </row>
    <row r="76" spans="2:23" x14ac:dyDescent="0.25">
      <c r="B76" s="18"/>
      <c r="C76" s="18"/>
      <c r="J76" s="4"/>
      <c r="K76" s="4"/>
      <c r="L76" s="4"/>
      <c r="M76" s="7"/>
      <c r="O76" s="7"/>
      <c r="W76" s="4"/>
    </row>
    <row r="77" spans="2:23" x14ac:dyDescent="0.25">
      <c r="M77" s="7"/>
    </row>
    <row r="78" spans="2:23" x14ac:dyDescent="0.25">
      <c r="M78" s="7"/>
    </row>
    <row r="79" spans="2:23" x14ac:dyDescent="0.25">
      <c r="M79" s="7"/>
    </row>
    <row r="80" spans="2:23" x14ac:dyDescent="0.25">
      <c r="M80" s="7"/>
    </row>
    <row r="81" spans="13:13" x14ac:dyDescent="0.25">
      <c r="M81" s="7"/>
    </row>
    <row r="82" spans="13:13" x14ac:dyDescent="0.25">
      <c r="M82" s="7"/>
    </row>
    <row r="83" spans="13:13" x14ac:dyDescent="0.25">
      <c r="M83" s="7"/>
    </row>
    <row r="84" spans="13:13" x14ac:dyDescent="0.25">
      <c r="M84" s="7"/>
    </row>
    <row r="85" spans="13:13" x14ac:dyDescent="0.25">
      <c r="M85" s="7"/>
    </row>
    <row r="86" spans="13:13" x14ac:dyDescent="0.25">
      <c r="M86" s="7"/>
    </row>
    <row r="87" spans="13:13" x14ac:dyDescent="0.25">
      <c r="M87" s="7"/>
    </row>
    <row r="88" spans="13:13" x14ac:dyDescent="0.25">
      <c r="M88" s="7"/>
    </row>
    <row r="89" spans="13:13" x14ac:dyDescent="0.25">
      <c r="M89" s="7"/>
    </row>
    <row r="90" spans="13:13" x14ac:dyDescent="0.25">
      <c r="M90" s="7"/>
    </row>
    <row r="91" spans="13:13" x14ac:dyDescent="0.25">
      <c r="M91" s="7"/>
    </row>
    <row r="92" spans="13:13" x14ac:dyDescent="0.25">
      <c r="M92" s="7"/>
    </row>
    <row r="93" spans="13:13" x14ac:dyDescent="0.25">
      <c r="M93" s="7"/>
    </row>
    <row r="94" spans="13:13" x14ac:dyDescent="0.25">
      <c r="M94" s="7"/>
    </row>
    <row r="95" spans="13:13" x14ac:dyDescent="0.25">
      <c r="M95" s="7"/>
    </row>
    <row r="96" spans="13:13" x14ac:dyDescent="0.25">
      <c r="M96" s="7"/>
    </row>
    <row r="97" spans="13:13" x14ac:dyDescent="0.25">
      <c r="M97" s="7"/>
    </row>
    <row r="98" spans="13:13" x14ac:dyDescent="0.25">
      <c r="M98" s="7"/>
    </row>
    <row r="99" spans="13:13" x14ac:dyDescent="0.25">
      <c r="M99" s="7"/>
    </row>
    <row r="100" spans="13:13" x14ac:dyDescent="0.25">
      <c r="M100" s="7"/>
    </row>
    <row r="101" spans="13:13" x14ac:dyDescent="0.25">
      <c r="M101" s="7"/>
    </row>
    <row r="102" spans="13:13" x14ac:dyDescent="0.25">
      <c r="M102" s="7"/>
    </row>
    <row r="103" spans="13:13" x14ac:dyDescent="0.25">
      <c r="M103" s="7"/>
    </row>
    <row r="104" spans="13:13" x14ac:dyDescent="0.25">
      <c r="M104" s="7"/>
    </row>
    <row r="105" spans="13:13" x14ac:dyDescent="0.25">
      <c r="M105" s="7"/>
    </row>
    <row r="106" spans="13:13" x14ac:dyDescent="0.25">
      <c r="M106" s="7"/>
    </row>
    <row r="107" spans="13:13" x14ac:dyDescent="0.25">
      <c r="M107" s="7"/>
    </row>
    <row r="108" spans="13:13" x14ac:dyDescent="0.25">
      <c r="M108" s="7"/>
    </row>
    <row r="109" spans="13:13" x14ac:dyDescent="0.25">
      <c r="M109" s="7"/>
    </row>
    <row r="110" spans="13:13" x14ac:dyDescent="0.25">
      <c r="M110" s="7"/>
    </row>
    <row r="111" spans="13:13" x14ac:dyDescent="0.25">
      <c r="M111" s="7"/>
    </row>
    <row r="112" spans="13:13" x14ac:dyDescent="0.25">
      <c r="M112" s="7"/>
    </row>
    <row r="113" spans="13:13" x14ac:dyDescent="0.25">
      <c r="M113" s="7"/>
    </row>
    <row r="114" spans="13:13" x14ac:dyDescent="0.25">
      <c r="M114" s="7"/>
    </row>
    <row r="115" spans="13:13" x14ac:dyDescent="0.25">
      <c r="M115" s="7"/>
    </row>
    <row r="116" spans="13:13" x14ac:dyDescent="0.25">
      <c r="M116" s="7"/>
    </row>
    <row r="117" spans="13:13" x14ac:dyDescent="0.25">
      <c r="M117" s="7"/>
    </row>
    <row r="118" spans="13:13" x14ac:dyDescent="0.25">
      <c r="M118" s="7"/>
    </row>
    <row r="119" spans="13:13" x14ac:dyDescent="0.25">
      <c r="M119" s="7"/>
    </row>
    <row r="120" spans="13:13" x14ac:dyDescent="0.25">
      <c r="M120" s="7"/>
    </row>
    <row r="121" spans="13:13" x14ac:dyDescent="0.25">
      <c r="M121" s="7"/>
    </row>
    <row r="122" spans="13:13" x14ac:dyDescent="0.25">
      <c r="M122" s="7"/>
    </row>
    <row r="123" spans="13:13" x14ac:dyDescent="0.25">
      <c r="M123" s="7"/>
    </row>
    <row r="124" spans="13:13" x14ac:dyDescent="0.25">
      <c r="M124" s="7"/>
    </row>
    <row r="125" spans="13:13" x14ac:dyDescent="0.25">
      <c r="M125" s="7"/>
    </row>
    <row r="126" spans="13:13" x14ac:dyDescent="0.25">
      <c r="M126" s="7"/>
    </row>
    <row r="127" spans="13:13" x14ac:dyDescent="0.25">
      <c r="M127" s="7"/>
    </row>
    <row r="128" spans="13:13" x14ac:dyDescent="0.25">
      <c r="M128" s="7"/>
    </row>
    <row r="129" spans="13:13" x14ac:dyDescent="0.25">
      <c r="M129" s="7"/>
    </row>
    <row r="130" spans="13:13" x14ac:dyDescent="0.25">
      <c r="M130" s="7"/>
    </row>
    <row r="131" spans="13:13" x14ac:dyDescent="0.25">
      <c r="M131" s="7"/>
    </row>
    <row r="132" spans="13:13" x14ac:dyDescent="0.25">
      <c r="M132" s="7"/>
    </row>
    <row r="133" spans="13:13" x14ac:dyDescent="0.25">
      <c r="M133" s="7"/>
    </row>
    <row r="134" spans="13:13" x14ac:dyDescent="0.25">
      <c r="M134" s="7"/>
    </row>
    <row r="135" spans="13:13" x14ac:dyDescent="0.25">
      <c r="M135" s="7"/>
    </row>
    <row r="136" spans="13:13" x14ac:dyDescent="0.25">
      <c r="M136" s="7"/>
    </row>
    <row r="137" spans="13:13" x14ac:dyDescent="0.25">
      <c r="M137" s="7"/>
    </row>
    <row r="138" spans="13:13" x14ac:dyDescent="0.25">
      <c r="M138" s="7"/>
    </row>
    <row r="139" spans="13:13" x14ac:dyDescent="0.25">
      <c r="M139" s="7"/>
    </row>
    <row r="140" spans="13:13" x14ac:dyDescent="0.25">
      <c r="M140" s="7"/>
    </row>
    <row r="141" spans="13:13" x14ac:dyDescent="0.25">
      <c r="M141" s="7"/>
    </row>
    <row r="142" spans="13:13" x14ac:dyDescent="0.25">
      <c r="M142" s="7"/>
    </row>
    <row r="143" spans="13:13" x14ac:dyDescent="0.25">
      <c r="M143" s="7"/>
    </row>
    <row r="144" spans="13:13" x14ac:dyDescent="0.25">
      <c r="M144" s="7"/>
    </row>
    <row r="145" spans="13:13" x14ac:dyDescent="0.25">
      <c r="M145" s="7"/>
    </row>
    <row r="146" spans="13:13" x14ac:dyDescent="0.25">
      <c r="M146" s="7"/>
    </row>
    <row r="147" spans="13:13" x14ac:dyDescent="0.25">
      <c r="M147" s="7"/>
    </row>
    <row r="148" spans="13:13" x14ac:dyDescent="0.25">
      <c r="M148" s="7"/>
    </row>
    <row r="149" spans="13:13" x14ac:dyDescent="0.25">
      <c r="M149" s="7"/>
    </row>
    <row r="150" spans="13:13" x14ac:dyDescent="0.25">
      <c r="M150" s="7"/>
    </row>
    <row r="151" spans="13:13" x14ac:dyDescent="0.25">
      <c r="M151" s="7"/>
    </row>
    <row r="152" spans="13:13" x14ac:dyDescent="0.25">
      <c r="M152" s="7"/>
    </row>
    <row r="153" spans="13:13" x14ac:dyDescent="0.25">
      <c r="M153" s="7"/>
    </row>
    <row r="154" spans="13:13" x14ac:dyDescent="0.25">
      <c r="M154" s="7"/>
    </row>
    <row r="155" spans="13:13" x14ac:dyDescent="0.25">
      <c r="M155" s="7"/>
    </row>
    <row r="156" spans="13:13" x14ac:dyDescent="0.25">
      <c r="M156" s="7"/>
    </row>
    <row r="157" spans="13:13" x14ac:dyDescent="0.25">
      <c r="M157" s="7"/>
    </row>
    <row r="158" spans="13:13" x14ac:dyDescent="0.25">
      <c r="M158" s="7"/>
    </row>
    <row r="159" spans="13:13" x14ac:dyDescent="0.25">
      <c r="M159" s="7"/>
    </row>
    <row r="160" spans="13:13" x14ac:dyDescent="0.25">
      <c r="M160" s="7"/>
    </row>
    <row r="161" spans="13:13" x14ac:dyDescent="0.25">
      <c r="M161" s="7"/>
    </row>
    <row r="162" spans="13:13" x14ac:dyDescent="0.25">
      <c r="M162" s="7"/>
    </row>
    <row r="163" spans="13:13" x14ac:dyDescent="0.25">
      <c r="M163" s="7"/>
    </row>
    <row r="164" spans="13:13" x14ac:dyDescent="0.25">
      <c r="M164" s="7"/>
    </row>
    <row r="165" spans="13:13" x14ac:dyDescent="0.25">
      <c r="M165" s="7"/>
    </row>
    <row r="166" spans="13:13" x14ac:dyDescent="0.25">
      <c r="M166" s="7"/>
    </row>
    <row r="167" spans="13:13" x14ac:dyDescent="0.25">
      <c r="M167" s="7"/>
    </row>
    <row r="168" spans="13:13" x14ac:dyDescent="0.25">
      <c r="M168" s="7"/>
    </row>
    <row r="169" spans="13:13" x14ac:dyDescent="0.25">
      <c r="M169" s="7"/>
    </row>
    <row r="170" spans="13:13" x14ac:dyDescent="0.25">
      <c r="M170" s="7"/>
    </row>
    <row r="171" spans="13:13" x14ac:dyDescent="0.25">
      <c r="M171" s="7"/>
    </row>
    <row r="172" spans="13:13" x14ac:dyDescent="0.25">
      <c r="M172" s="7"/>
    </row>
    <row r="173" spans="13:13" x14ac:dyDescent="0.25">
      <c r="M173" s="7"/>
    </row>
    <row r="174" spans="13:13" x14ac:dyDescent="0.25">
      <c r="M174" s="7"/>
    </row>
    <row r="175" spans="13:13" x14ac:dyDescent="0.25">
      <c r="M175" s="7"/>
    </row>
    <row r="176" spans="13:13" x14ac:dyDescent="0.25">
      <c r="M176" s="7"/>
    </row>
    <row r="177" spans="13:13" x14ac:dyDescent="0.25">
      <c r="M177" s="7"/>
    </row>
    <row r="178" spans="13:13" x14ac:dyDescent="0.25">
      <c r="M178" s="7"/>
    </row>
    <row r="179" spans="13:13" x14ac:dyDescent="0.25">
      <c r="M179" s="7"/>
    </row>
    <row r="180" spans="13:13" x14ac:dyDescent="0.25">
      <c r="M180" s="7"/>
    </row>
    <row r="181" spans="13:13" x14ac:dyDescent="0.25">
      <c r="M181" s="7"/>
    </row>
    <row r="182" spans="13:13" x14ac:dyDescent="0.25">
      <c r="M182" s="7"/>
    </row>
    <row r="183" spans="13:13" x14ac:dyDescent="0.25">
      <c r="M183" s="7"/>
    </row>
    <row r="184" spans="13:13" x14ac:dyDescent="0.25">
      <c r="M184" s="7"/>
    </row>
    <row r="185" spans="13:13" x14ac:dyDescent="0.25">
      <c r="M185" s="7"/>
    </row>
    <row r="186" spans="13:13" x14ac:dyDescent="0.25">
      <c r="M186" s="7"/>
    </row>
    <row r="187" spans="13:13" x14ac:dyDescent="0.25">
      <c r="M187" s="7"/>
    </row>
    <row r="188" spans="13:13" x14ac:dyDescent="0.25">
      <c r="M188" s="7"/>
    </row>
    <row r="189" spans="13:13" x14ac:dyDescent="0.25">
      <c r="M189" s="7"/>
    </row>
    <row r="190" spans="13:13" x14ac:dyDescent="0.25">
      <c r="M190" s="7"/>
    </row>
    <row r="191" spans="13:13" x14ac:dyDescent="0.25">
      <c r="M191" s="7"/>
    </row>
    <row r="192" spans="13:13" x14ac:dyDescent="0.25">
      <c r="M192" s="7"/>
    </row>
    <row r="193" spans="13:13" x14ac:dyDescent="0.25">
      <c r="M193" s="7"/>
    </row>
    <row r="194" spans="13:13" x14ac:dyDescent="0.25">
      <c r="M194" s="7"/>
    </row>
    <row r="195" spans="13:13" x14ac:dyDescent="0.25">
      <c r="M195" s="7"/>
    </row>
    <row r="196" spans="13:13" x14ac:dyDescent="0.25">
      <c r="M196" s="7"/>
    </row>
    <row r="197" spans="13:13" x14ac:dyDescent="0.25">
      <c r="M197" s="7"/>
    </row>
    <row r="198" spans="13:13" x14ac:dyDescent="0.25">
      <c r="M198" s="7"/>
    </row>
    <row r="199" spans="13:13" x14ac:dyDescent="0.25">
      <c r="M199" s="7"/>
    </row>
    <row r="200" spans="13:13" x14ac:dyDescent="0.25">
      <c r="M200" s="7"/>
    </row>
    <row r="201" spans="13:13" x14ac:dyDescent="0.25">
      <c r="M201" s="7"/>
    </row>
    <row r="202" spans="13:13" x14ac:dyDescent="0.25">
      <c r="M202" s="7"/>
    </row>
    <row r="203" spans="13:13" x14ac:dyDescent="0.25">
      <c r="M203" s="7"/>
    </row>
    <row r="204" spans="13:13" x14ac:dyDescent="0.25">
      <c r="M204" s="7"/>
    </row>
    <row r="205" spans="13:13" x14ac:dyDescent="0.25">
      <c r="M205" s="7"/>
    </row>
    <row r="206" spans="13:13" x14ac:dyDescent="0.25">
      <c r="M206" s="7"/>
    </row>
    <row r="207" spans="13:13" x14ac:dyDescent="0.25">
      <c r="M207" s="7"/>
    </row>
    <row r="208" spans="13:13" x14ac:dyDescent="0.25">
      <c r="M208" s="7"/>
    </row>
    <row r="209" spans="13:13" x14ac:dyDescent="0.25">
      <c r="M209" s="7"/>
    </row>
    <row r="210" spans="13:13" x14ac:dyDescent="0.25">
      <c r="M210" s="7"/>
    </row>
    <row r="211" spans="13:13" x14ac:dyDescent="0.25">
      <c r="M211" s="7"/>
    </row>
    <row r="212" spans="13:13" x14ac:dyDescent="0.25">
      <c r="M212" s="7"/>
    </row>
    <row r="213" spans="13:13" x14ac:dyDescent="0.25">
      <c r="M213" s="7"/>
    </row>
    <row r="214" spans="13:13" x14ac:dyDescent="0.25">
      <c r="M214" s="7"/>
    </row>
    <row r="215" spans="13:13" x14ac:dyDescent="0.25">
      <c r="M215" s="7"/>
    </row>
    <row r="216" spans="13:13" x14ac:dyDescent="0.25">
      <c r="M216" s="7"/>
    </row>
    <row r="217" spans="13:13" x14ac:dyDescent="0.25">
      <c r="M217" s="7"/>
    </row>
    <row r="218" spans="13:13" x14ac:dyDescent="0.25">
      <c r="M218" s="7"/>
    </row>
    <row r="219" spans="13:13" x14ac:dyDescent="0.25">
      <c r="M219" s="7"/>
    </row>
    <row r="220" spans="13:13" x14ac:dyDescent="0.25">
      <c r="M220" s="7"/>
    </row>
    <row r="221" spans="13:13" x14ac:dyDescent="0.25">
      <c r="M221" s="7"/>
    </row>
    <row r="222" spans="13:13" x14ac:dyDescent="0.25">
      <c r="M222" s="7"/>
    </row>
    <row r="223" spans="13:13" x14ac:dyDescent="0.25">
      <c r="M223" s="7"/>
    </row>
    <row r="224" spans="13:13" x14ac:dyDescent="0.25">
      <c r="M224" s="7"/>
    </row>
    <row r="225" spans="13:13" x14ac:dyDescent="0.25">
      <c r="M225" s="7"/>
    </row>
    <row r="226" spans="13:13" x14ac:dyDescent="0.25">
      <c r="M226" s="7"/>
    </row>
    <row r="227" spans="13:13" x14ac:dyDescent="0.25">
      <c r="M227" s="7"/>
    </row>
    <row r="228" spans="13:13" x14ac:dyDescent="0.25">
      <c r="M228" s="7"/>
    </row>
    <row r="229" spans="13:13" x14ac:dyDescent="0.25">
      <c r="M229" s="7"/>
    </row>
    <row r="230" spans="13:13" x14ac:dyDescent="0.25">
      <c r="M230" s="7"/>
    </row>
    <row r="231" spans="13:13" x14ac:dyDescent="0.25">
      <c r="M231" s="7"/>
    </row>
    <row r="232" spans="13:13" x14ac:dyDescent="0.25">
      <c r="M232" s="7"/>
    </row>
    <row r="233" spans="13:13" x14ac:dyDescent="0.25">
      <c r="M233" s="7"/>
    </row>
    <row r="234" spans="13:13" x14ac:dyDescent="0.25">
      <c r="M234" s="7"/>
    </row>
    <row r="235" spans="13:13" x14ac:dyDescent="0.25">
      <c r="M235" s="7"/>
    </row>
    <row r="236" spans="13:13" x14ac:dyDescent="0.25">
      <c r="M236" s="7"/>
    </row>
    <row r="237" spans="13:13" x14ac:dyDescent="0.25">
      <c r="M237" s="7"/>
    </row>
    <row r="238" spans="13:13" x14ac:dyDescent="0.25">
      <c r="M238" s="7"/>
    </row>
    <row r="239" spans="13:13" x14ac:dyDescent="0.25">
      <c r="M239" s="7"/>
    </row>
    <row r="240" spans="13:13" x14ac:dyDescent="0.25">
      <c r="M240" s="7"/>
    </row>
    <row r="241" spans="13:13" x14ac:dyDescent="0.25">
      <c r="M241" s="7"/>
    </row>
    <row r="242" spans="13:13" x14ac:dyDescent="0.25">
      <c r="M242" s="7"/>
    </row>
    <row r="243" spans="13:13" x14ac:dyDescent="0.25">
      <c r="M243" s="7"/>
    </row>
    <row r="244" spans="13:13" x14ac:dyDescent="0.25">
      <c r="M244" s="7"/>
    </row>
    <row r="245" spans="13:13" x14ac:dyDescent="0.25">
      <c r="M245" s="7"/>
    </row>
    <row r="246" spans="13:13" x14ac:dyDescent="0.25">
      <c r="M246" s="7"/>
    </row>
    <row r="247" spans="13:13" x14ac:dyDescent="0.25">
      <c r="M247" s="7"/>
    </row>
    <row r="248" spans="13:13" x14ac:dyDescent="0.25">
      <c r="M248" s="7"/>
    </row>
    <row r="249" spans="13:13" x14ac:dyDescent="0.25">
      <c r="M249" s="7"/>
    </row>
    <row r="250" spans="13:13" x14ac:dyDescent="0.25">
      <c r="M250" s="7"/>
    </row>
    <row r="251" spans="13:13" x14ac:dyDescent="0.25">
      <c r="M251" s="7"/>
    </row>
    <row r="252" spans="13:13" x14ac:dyDescent="0.25">
      <c r="M252" s="7"/>
    </row>
    <row r="253" spans="13:13" x14ac:dyDescent="0.25">
      <c r="M253" s="7"/>
    </row>
    <row r="254" spans="13:13" x14ac:dyDescent="0.25">
      <c r="M254" s="7"/>
    </row>
    <row r="255" spans="13:13" x14ac:dyDescent="0.25">
      <c r="M255" s="7"/>
    </row>
    <row r="256" spans="13:13" x14ac:dyDescent="0.25">
      <c r="M256" s="7"/>
    </row>
    <row r="257" spans="13:13" x14ac:dyDescent="0.25">
      <c r="M257" s="7"/>
    </row>
    <row r="258" spans="13:13" x14ac:dyDescent="0.25">
      <c r="M258" s="7"/>
    </row>
    <row r="259" spans="13:13" x14ac:dyDescent="0.25">
      <c r="M259" s="7"/>
    </row>
    <row r="260" spans="13:13" x14ac:dyDescent="0.25">
      <c r="M260" s="7"/>
    </row>
    <row r="261" spans="13:13" x14ac:dyDescent="0.25">
      <c r="M261" s="7"/>
    </row>
    <row r="262" spans="13:13" x14ac:dyDescent="0.25">
      <c r="M262" s="7"/>
    </row>
    <row r="263" spans="13:13" x14ac:dyDescent="0.25">
      <c r="M263" s="7"/>
    </row>
    <row r="264" spans="13:13" x14ac:dyDescent="0.25">
      <c r="M264" s="7"/>
    </row>
    <row r="265" spans="13:13" x14ac:dyDescent="0.25">
      <c r="M265" s="7"/>
    </row>
    <row r="266" spans="13:13" x14ac:dyDescent="0.25">
      <c r="M266" s="7"/>
    </row>
    <row r="267" spans="13:13" x14ac:dyDescent="0.25">
      <c r="M267" s="7"/>
    </row>
    <row r="268" spans="13:13" x14ac:dyDescent="0.25">
      <c r="M268" s="7"/>
    </row>
    <row r="269" spans="13:13" x14ac:dyDescent="0.25">
      <c r="M269" s="7"/>
    </row>
    <row r="270" spans="13:13" x14ac:dyDescent="0.25">
      <c r="M270" s="7"/>
    </row>
    <row r="271" spans="13:13" x14ac:dyDescent="0.25">
      <c r="M271" s="7"/>
    </row>
    <row r="272" spans="13:13" x14ac:dyDescent="0.25">
      <c r="M272" s="7"/>
    </row>
    <row r="273" spans="13:13" x14ac:dyDescent="0.25">
      <c r="M273" s="7"/>
    </row>
    <row r="274" spans="13:13" x14ac:dyDescent="0.25">
      <c r="M274" s="7"/>
    </row>
    <row r="275" spans="13:13" x14ac:dyDescent="0.25">
      <c r="M275" s="7"/>
    </row>
    <row r="276" spans="13:13" x14ac:dyDescent="0.25">
      <c r="M276" s="7"/>
    </row>
    <row r="277" spans="13:13" x14ac:dyDescent="0.25">
      <c r="M277" s="7"/>
    </row>
    <row r="278" spans="13:13" x14ac:dyDescent="0.25">
      <c r="M278" s="7"/>
    </row>
    <row r="279" spans="13:13" x14ac:dyDescent="0.25">
      <c r="M279" s="7"/>
    </row>
    <row r="280" spans="13:13" x14ac:dyDescent="0.25">
      <c r="M280" s="7"/>
    </row>
    <row r="281" spans="13:13" x14ac:dyDescent="0.25">
      <c r="M281" s="7"/>
    </row>
    <row r="282" spans="13:13" x14ac:dyDescent="0.25">
      <c r="M282" s="7"/>
    </row>
    <row r="283" spans="13:13" x14ac:dyDescent="0.25">
      <c r="M283" s="7"/>
    </row>
    <row r="284" spans="13:13" x14ac:dyDescent="0.25">
      <c r="M284" s="7"/>
    </row>
    <row r="285" spans="13:13" x14ac:dyDescent="0.25">
      <c r="M285" s="7"/>
    </row>
    <row r="286" spans="13:13" x14ac:dyDescent="0.25">
      <c r="M286" s="7"/>
    </row>
    <row r="287" spans="13:13" x14ac:dyDescent="0.25">
      <c r="M287" s="7"/>
    </row>
    <row r="288" spans="13:13" x14ac:dyDescent="0.25">
      <c r="M288" s="7"/>
    </row>
    <row r="289" spans="13:13" x14ac:dyDescent="0.25">
      <c r="M289" s="7"/>
    </row>
    <row r="290" spans="13:13" x14ac:dyDescent="0.25">
      <c r="M290" s="7"/>
    </row>
    <row r="291" spans="13:13" x14ac:dyDescent="0.25">
      <c r="M291" s="7"/>
    </row>
    <row r="292" spans="13:13" x14ac:dyDescent="0.25">
      <c r="M292" s="7"/>
    </row>
    <row r="293" spans="13:13" x14ac:dyDescent="0.25">
      <c r="M293" s="7"/>
    </row>
    <row r="294" spans="13:13" x14ac:dyDescent="0.25">
      <c r="M294" s="7"/>
    </row>
    <row r="295" spans="13:13" x14ac:dyDescent="0.25">
      <c r="M295" s="7"/>
    </row>
    <row r="296" spans="13:13" x14ac:dyDescent="0.25">
      <c r="M296" s="7"/>
    </row>
    <row r="297" spans="13:13" x14ac:dyDescent="0.25">
      <c r="M297" s="7"/>
    </row>
    <row r="298" spans="13:13" x14ac:dyDescent="0.25">
      <c r="M298" s="7"/>
    </row>
    <row r="299" spans="13:13" x14ac:dyDescent="0.25">
      <c r="M299" s="7"/>
    </row>
    <row r="300" spans="13:13" x14ac:dyDescent="0.25">
      <c r="M300" s="7"/>
    </row>
    <row r="301" spans="13:13" x14ac:dyDescent="0.25">
      <c r="M301" s="7"/>
    </row>
    <row r="302" spans="13:13" x14ac:dyDescent="0.25">
      <c r="M302" s="7"/>
    </row>
    <row r="303" spans="13:13" x14ac:dyDescent="0.25">
      <c r="M303" s="7"/>
    </row>
    <row r="304" spans="13:13" x14ac:dyDescent="0.25">
      <c r="M304" s="7"/>
    </row>
    <row r="305" spans="13:13" x14ac:dyDescent="0.25">
      <c r="M305" s="7"/>
    </row>
    <row r="306" spans="13:13" x14ac:dyDescent="0.25">
      <c r="M306" s="7"/>
    </row>
    <row r="307" spans="13:13" x14ac:dyDescent="0.25">
      <c r="M307" s="7"/>
    </row>
    <row r="308" spans="13:13" x14ac:dyDescent="0.25">
      <c r="M308" s="7"/>
    </row>
    <row r="309" spans="13:13" x14ac:dyDescent="0.25">
      <c r="M309" s="7"/>
    </row>
    <row r="310" spans="13:13" x14ac:dyDescent="0.25">
      <c r="M310" s="7"/>
    </row>
    <row r="311" spans="13:13" x14ac:dyDescent="0.25">
      <c r="M311" s="7"/>
    </row>
    <row r="312" spans="13:13" x14ac:dyDescent="0.25">
      <c r="M312" s="7"/>
    </row>
    <row r="313" spans="13:13" x14ac:dyDescent="0.25">
      <c r="M313" s="7"/>
    </row>
    <row r="314" spans="13:13" x14ac:dyDescent="0.25">
      <c r="M314" s="7"/>
    </row>
    <row r="315" spans="13:13" x14ac:dyDescent="0.25">
      <c r="M315" s="7"/>
    </row>
    <row r="316" spans="13:13" x14ac:dyDescent="0.25">
      <c r="M316" s="7"/>
    </row>
    <row r="317" spans="13:13" x14ac:dyDescent="0.25">
      <c r="M317" s="7"/>
    </row>
    <row r="318" spans="13:13" x14ac:dyDescent="0.25">
      <c r="M318" s="7"/>
    </row>
    <row r="319" spans="13:13" x14ac:dyDescent="0.25">
      <c r="M319" s="7"/>
    </row>
    <row r="320" spans="13:13" x14ac:dyDescent="0.25">
      <c r="M320" s="7"/>
    </row>
    <row r="321" spans="13:13" x14ac:dyDescent="0.25">
      <c r="M321" s="7"/>
    </row>
    <row r="322" spans="13:13" x14ac:dyDescent="0.25">
      <c r="M322" s="7"/>
    </row>
    <row r="323" spans="13:13" x14ac:dyDescent="0.25">
      <c r="M323" s="7"/>
    </row>
    <row r="324" spans="13:13" x14ac:dyDescent="0.25">
      <c r="M324" s="7"/>
    </row>
    <row r="325" spans="13:13" x14ac:dyDescent="0.25">
      <c r="M325" s="7"/>
    </row>
    <row r="326" spans="13:13" x14ac:dyDescent="0.25">
      <c r="M326" s="7"/>
    </row>
    <row r="327" spans="13:13" x14ac:dyDescent="0.25">
      <c r="M327" s="7"/>
    </row>
    <row r="328" spans="13:13" x14ac:dyDescent="0.25">
      <c r="M328" s="7"/>
    </row>
    <row r="329" spans="13:13" x14ac:dyDescent="0.25">
      <c r="M329" s="7"/>
    </row>
    <row r="330" spans="13:13" x14ac:dyDescent="0.25">
      <c r="M330" s="7"/>
    </row>
    <row r="331" spans="13:13" x14ac:dyDescent="0.25">
      <c r="M331" s="7"/>
    </row>
    <row r="332" spans="13:13" x14ac:dyDescent="0.25">
      <c r="M332" s="7"/>
    </row>
    <row r="333" spans="13:13" x14ac:dyDescent="0.25">
      <c r="M333" s="7"/>
    </row>
    <row r="334" spans="13:13" x14ac:dyDescent="0.25">
      <c r="M334" s="7"/>
    </row>
    <row r="335" spans="13:13" x14ac:dyDescent="0.25">
      <c r="M335" s="7"/>
    </row>
    <row r="336" spans="13:13" x14ac:dyDescent="0.25">
      <c r="M336" s="7"/>
    </row>
    <row r="337" spans="13:13" x14ac:dyDescent="0.25">
      <c r="M337" s="7"/>
    </row>
    <row r="338" spans="13:13" x14ac:dyDescent="0.25">
      <c r="M338" s="7"/>
    </row>
    <row r="339" spans="13:13" x14ac:dyDescent="0.25">
      <c r="M339" s="7"/>
    </row>
    <row r="340" spans="13:13" x14ac:dyDescent="0.25">
      <c r="M340" s="7"/>
    </row>
    <row r="341" spans="13:13" x14ac:dyDescent="0.25">
      <c r="M341" s="7"/>
    </row>
    <row r="342" spans="13:13" x14ac:dyDescent="0.25">
      <c r="M342" s="7"/>
    </row>
    <row r="343" spans="13:13" x14ac:dyDescent="0.25">
      <c r="M343" s="7"/>
    </row>
    <row r="344" spans="13:13" x14ac:dyDescent="0.25">
      <c r="M344" s="7"/>
    </row>
    <row r="345" spans="13:13" x14ac:dyDescent="0.25">
      <c r="M345" s="7"/>
    </row>
    <row r="346" spans="13:13" x14ac:dyDescent="0.25">
      <c r="M346" s="7"/>
    </row>
    <row r="347" spans="13:13" x14ac:dyDescent="0.25">
      <c r="M347" s="7"/>
    </row>
    <row r="348" spans="13:13" x14ac:dyDescent="0.25">
      <c r="M348" s="7"/>
    </row>
    <row r="349" spans="13:13" x14ac:dyDescent="0.25">
      <c r="M349" s="7"/>
    </row>
    <row r="350" spans="13:13" x14ac:dyDescent="0.25">
      <c r="M350" s="7"/>
    </row>
    <row r="351" spans="13:13" x14ac:dyDescent="0.25">
      <c r="M351" s="7"/>
    </row>
    <row r="352" spans="13:13" x14ac:dyDescent="0.25">
      <c r="M352" s="7"/>
    </row>
    <row r="353" spans="13:13" x14ac:dyDescent="0.25">
      <c r="M353" s="7"/>
    </row>
    <row r="354" spans="13:13" x14ac:dyDescent="0.25">
      <c r="M354" s="7"/>
    </row>
    <row r="355" spans="13:13" x14ac:dyDescent="0.25">
      <c r="M355" s="7"/>
    </row>
    <row r="356" spans="13:13" x14ac:dyDescent="0.25">
      <c r="M356" s="7"/>
    </row>
    <row r="357" spans="13:13" x14ac:dyDescent="0.25">
      <c r="M357" s="7"/>
    </row>
    <row r="358" spans="13:13" x14ac:dyDescent="0.25">
      <c r="M358" s="7"/>
    </row>
    <row r="359" spans="13:13" x14ac:dyDescent="0.25">
      <c r="M359" s="7"/>
    </row>
    <row r="360" spans="13:13" x14ac:dyDescent="0.25">
      <c r="M360" s="7"/>
    </row>
    <row r="361" spans="13:13" x14ac:dyDescent="0.25">
      <c r="M361" s="7"/>
    </row>
    <row r="362" spans="13:13" x14ac:dyDescent="0.25">
      <c r="M362" s="7"/>
    </row>
    <row r="363" spans="13:13" x14ac:dyDescent="0.25">
      <c r="M363" s="7"/>
    </row>
    <row r="364" spans="13:13" x14ac:dyDescent="0.25">
      <c r="M364" s="7"/>
    </row>
    <row r="365" spans="13:13" x14ac:dyDescent="0.25">
      <c r="M365" s="7"/>
    </row>
    <row r="366" spans="13:13" x14ac:dyDescent="0.25">
      <c r="M366" s="7"/>
    </row>
    <row r="367" spans="13:13" x14ac:dyDescent="0.25">
      <c r="M367" s="7"/>
    </row>
    <row r="368" spans="13:13" x14ac:dyDescent="0.25">
      <c r="M368" s="7"/>
    </row>
    <row r="369" spans="13:13" x14ac:dyDescent="0.25">
      <c r="M369" s="7"/>
    </row>
    <row r="370" spans="13:13" x14ac:dyDescent="0.25">
      <c r="M370" s="7"/>
    </row>
    <row r="371" spans="13:13" x14ac:dyDescent="0.25">
      <c r="M371" s="7"/>
    </row>
    <row r="372" spans="13:13" x14ac:dyDescent="0.25">
      <c r="M372" s="7"/>
    </row>
    <row r="373" spans="13:13" x14ac:dyDescent="0.25">
      <c r="M373" s="7"/>
    </row>
    <row r="374" spans="13:13" x14ac:dyDescent="0.25">
      <c r="M374" s="7"/>
    </row>
    <row r="375" spans="13:13" x14ac:dyDescent="0.25">
      <c r="M375" s="7"/>
    </row>
    <row r="376" spans="13:13" x14ac:dyDescent="0.25">
      <c r="M376" s="7"/>
    </row>
    <row r="377" spans="13:13" x14ac:dyDescent="0.25">
      <c r="M377" s="7"/>
    </row>
    <row r="378" spans="13:13" x14ac:dyDescent="0.25">
      <c r="M378" s="7"/>
    </row>
    <row r="379" spans="13:13" x14ac:dyDescent="0.25">
      <c r="M379" s="7"/>
    </row>
    <row r="380" spans="13:13" x14ac:dyDescent="0.25">
      <c r="M380" s="7"/>
    </row>
    <row r="381" spans="13:13" x14ac:dyDescent="0.25">
      <c r="M381" s="7"/>
    </row>
    <row r="382" spans="13:13" x14ac:dyDescent="0.25">
      <c r="M382" s="7"/>
    </row>
    <row r="383" spans="13:13" x14ac:dyDescent="0.25">
      <c r="M383" s="7"/>
    </row>
    <row r="384" spans="13:13" x14ac:dyDescent="0.25">
      <c r="M384" s="7"/>
    </row>
    <row r="385" spans="13:13" x14ac:dyDescent="0.25">
      <c r="M385" s="7"/>
    </row>
    <row r="386" spans="13:13" x14ac:dyDescent="0.25">
      <c r="M386" s="7"/>
    </row>
    <row r="387" spans="13:13" x14ac:dyDescent="0.25">
      <c r="M387" s="7"/>
    </row>
    <row r="388" spans="13:13" x14ac:dyDescent="0.25">
      <c r="M388" s="7"/>
    </row>
    <row r="389" spans="13:13" x14ac:dyDescent="0.25">
      <c r="M389" s="7"/>
    </row>
    <row r="390" spans="13:13" x14ac:dyDescent="0.25">
      <c r="M390" s="7"/>
    </row>
    <row r="391" spans="13:13" x14ac:dyDescent="0.25">
      <c r="M391" s="7"/>
    </row>
    <row r="392" spans="13:13" x14ac:dyDescent="0.25">
      <c r="M392" s="7"/>
    </row>
    <row r="393" spans="13:13" x14ac:dyDescent="0.25">
      <c r="M393" s="7"/>
    </row>
    <row r="394" spans="13:13" x14ac:dyDescent="0.25">
      <c r="M394" s="7"/>
    </row>
    <row r="395" spans="13:13" x14ac:dyDescent="0.25">
      <c r="M395" s="7"/>
    </row>
    <row r="396" spans="13:13" x14ac:dyDescent="0.25">
      <c r="M396" s="7"/>
    </row>
    <row r="397" spans="13:13" x14ac:dyDescent="0.25">
      <c r="M397" s="7"/>
    </row>
    <row r="398" spans="13:13" x14ac:dyDescent="0.25">
      <c r="M398" s="7"/>
    </row>
    <row r="399" spans="13:13" x14ac:dyDescent="0.25">
      <c r="M399" s="7"/>
    </row>
    <row r="400" spans="13:13" x14ac:dyDescent="0.25">
      <c r="M400" s="7"/>
    </row>
    <row r="401" spans="13:13" x14ac:dyDescent="0.25">
      <c r="M401" s="7"/>
    </row>
    <row r="402" spans="13:13" x14ac:dyDescent="0.25">
      <c r="M402" s="7"/>
    </row>
    <row r="403" spans="13:13" x14ac:dyDescent="0.25">
      <c r="M403" s="7"/>
    </row>
    <row r="404" spans="13:13" x14ac:dyDescent="0.25">
      <c r="M404" s="7"/>
    </row>
    <row r="405" spans="13:13" x14ac:dyDescent="0.25">
      <c r="M405" s="7"/>
    </row>
    <row r="406" spans="13:13" x14ac:dyDescent="0.25">
      <c r="M406" s="7"/>
    </row>
    <row r="407" spans="13:13" x14ac:dyDescent="0.25">
      <c r="M407" s="7"/>
    </row>
    <row r="408" spans="13:13" x14ac:dyDescent="0.25">
      <c r="M408" s="7"/>
    </row>
    <row r="409" spans="13:13" x14ac:dyDescent="0.25">
      <c r="M409" s="7"/>
    </row>
    <row r="410" spans="13:13" x14ac:dyDescent="0.25">
      <c r="M410" s="7"/>
    </row>
    <row r="411" spans="13:13" x14ac:dyDescent="0.25">
      <c r="M411" s="7"/>
    </row>
    <row r="412" spans="13:13" x14ac:dyDescent="0.25">
      <c r="M412" s="7"/>
    </row>
    <row r="413" spans="13:13" x14ac:dyDescent="0.25">
      <c r="M413" s="7"/>
    </row>
    <row r="414" spans="13:13" x14ac:dyDescent="0.25">
      <c r="M414" s="7"/>
    </row>
    <row r="415" spans="13:13" x14ac:dyDescent="0.25">
      <c r="M415" s="7"/>
    </row>
    <row r="416" spans="13:13" x14ac:dyDescent="0.25">
      <c r="M416" s="7"/>
    </row>
    <row r="417" spans="13:13" x14ac:dyDescent="0.25">
      <c r="M417" s="7"/>
    </row>
    <row r="418" spans="13:13" x14ac:dyDescent="0.25">
      <c r="M418" s="7"/>
    </row>
    <row r="419" spans="13:13" x14ac:dyDescent="0.25">
      <c r="M419" s="7"/>
    </row>
    <row r="420" spans="13:13" x14ac:dyDescent="0.25">
      <c r="M420" s="7"/>
    </row>
    <row r="421" spans="13:13" x14ac:dyDescent="0.25">
      <c r="M421" s="7"/>
    </row>
    <row r="422" spans="13:13" x14ac:dyDescent="0.25">
      <c r="M422" s="7"/>
    </row>
    <row r="423" spans="13:13" x14ac:dyDescent="0.25">
      <c r="M423" s="7"/>
    </row>
    <row r="424" spans="13:13" x14ac:dyDescent="0.25">
      <c r="M424" s="7"/>
    </row>
    <row r="425" spans="13:13" x14ac:dyDescent="0.25">
      <c r="M425" s="7"/>
    </row>
    <row r="426" spans="13:13" x14ac:dyDescent="0.25">
      <c r="M426" s="7"/>
    </row>
    <row r="427" spans="13:13" x14ac:dyDescent="0.25">
      <c r="M427" s="7"/>
    </row>
    <row r="428" spans="13:13" x14ac:dyDescent="0.25">
      <c r="M428" s="7"/>
    </row>
    <row r="429" spans="13:13" x14ac:dyDescent="0.25">
      <c r="M429" s="7"/>
    </row>
    <row r="430" spans="13:13" x14ac:dyDescent="0.25">
      <c r="M430" s="7"/>
    </row>
    <row r="431" spans="13:13" x14ac:dyDescent="0.25">
      <c r="M431" s="7"/>
    </row>
    <row r="432" spans="13:13" x14ac:dyDescent="0.25">
      <c r="M432" s="7"/>
    </row>
    <row r="433" spans="13:13" x14ac:dyDescent="0.25">
      <c r="M433" s="7"/>
    </row>
    <row r="434" spans="13:13" x14ac:dyDescent="0.25">
      <c r="M434" s="7"/>
    </row>
    <row r="435" spans="13:13" x14ac:dyDescent="0.25">
      <c r="M435" s="7"/>
    </row>
    <row r="436" spans="13:13" x14ac:dyDescent="0.25">
      <c r="M436" s="7"/>
    </row>
    <row r="437" spans="13:13" x14ac:dyDescent="0.25">
      <c r="M437" s="7"/>
    </row>
    <row r="438" spans="13:13" x14ac:dyDescent="0.25">
      <c r="M438" s="7"/>
    </row>
    <row r="439" spans="13:13" x14ac:dyDescent="0.25">
      <c r="M439" s="7"/>
    </row>
    <row r="440" spans="13:13" x14ac:dyDescent="0.25">
      <c r="M440" s="7"/>
    </row>
    <row r="441" spans="13:13" x14ac:dyDescent="0.25">
      <c r="M441" s="7"/>
    </row>
    <row r="442" spans="13:13" x14ac:dyDescent="0.25">
      <c r="M442" s="7"/>
    </row>
    <row r="443" spans="13:13" x14ac:dyDescent="0.25">
      <c r="M443" s="7"/>
    </row>
    <row r="444" spans="13:13" x14ac:dyDescent="0.25">
      <c r="M444" s="7"/>
    </row>
    <row r="445" spans="13:13" x14ac:dyDescent="0.25">
      <c r="M445" s="7"/>
    </row>
    <row r="446" spans="13:13" x14ac:dyDescent="0.25">
      <c r="M446" s="7"/>
    </row>
    <row r="447" spans="13:13" x14ac:dyDescent="0.25">
      <c r="M447" s="7"/>
    </row>
    <row r="448" spans="13:13" x14ac:dyDescent="0.25">
      <c r="M448" s="7"/>
    </row>
    <row r="449" spans="13:13" x14ac:dyDescent="0.25">
      <c r="M449" s="7"/>
    </row>
    <row r="450" spans="13:13" x14ac:dyDescent="0.25">
      <c r="M450" s="7"/>
    </row>
    <row r="451" spans="13:13" x14ac:dyDescent="0.25">
      <c r="M451" s="7"/>
    </row>
    <row r="452" spans="13:13" x14ac:dyDescent="0.25">
      <c r="M452" s="7"/>
    </row>
    <row r="453" spans="13:13" x14ac:dyDescent="0.25">
      <c r="M453" s="7"/>
    </row>
    <row r="454" spans="13:13" x14ac:dyDescent="0.25">
      <c r="M454" s="7"/>
    </row>
    <row r="455" spans="13:13" x14ac:dyDescent="0.25">
      <c r="M455" s="7"/>
    </row>
    <row r="456" spans="13:13" x14ac:dyDescent="0.25">
      <c r="M456" s="7"/>
    </row>
    <row r="457" spans="13:13" x14ac:dyDescent="0.25">
      <c r="M457" s="7"/>
    </row>
    <row r="458" spans="13:13" x14ac:dyDescent="0.25">
      <c r="M458" s="7"/>
    </row>
    <row r="459" spans="13:13" x14ac:dyDescent="0.25">
      <c r="M459" s="7"/>
    </row>
    <row r="460" spans="13:13" x14ac:dyDescent="0.25">
      <c r="M460" s="7"/>
    </row>
    <row r="461" spans="13:13" x14ac:dyDescent="0.25">
      <c r="M461" s="7"/>
    </row>
    <row r="462" spans="13:13" x14ac:dyDescent="0.25">
      <c r="M462" s="7"/>
    </row>
    <row r="463" spans="13:13" x14ac:dyDescent="0.25">
      <c r="M463" s="7"/>
    </row>
    <row r="464" spans="13:13" x14ac:dyDescent="0.25">
      <c r="M464" s="7"/>
    </row>
    <row r="465" spans="13:13" x14ac:dyDescent="0.25">
      <c r="M465" s="7"/>
    </row>
    <row r="466" spans="13:13" x14ac:dyDescent="0.25">
      <c r="M466" s="7"/>
    </row>
    <row r="467" spans="13:13" x14ac:dyDescent="0.25">
      <c r="M467" s="7"/>
    </row>
    <row r="468" spans="13:13" x14ac:dyDescent="0.25">
      <c r="M468" s="7"/>
    </row>
    <row r="469" spans="13:13" x14ac:dyDescent="0.25">
      <c r="M469" s="7"/>
    </row>
    <row r="470" spans="13:13" x14ac:dyDescent="0.25">
      <c r="M470" s="7"/>
    </row>
    <row r="471" spans="13:13" x14ac:dyDescent="0.25">
      <c r="M471" s="7"/>
    </row>
    <row r="472" spans="13:13" x14ac:dyDescent="0.25">
      <c r="M472" s="7"/>
    </row>
    <row r="473" spans="13:13" x14ac:dyDescent="0.25">
      <c r="M473" s="7"/>
    </row>
    <row r="474" spans="13:13" x14ac:dyDescent="0.25">
      <c r="M474" s="7"/>
    </row>
    <row r="475" spans="13:13" x14ac:dyDescent="0.25">
      <c r="M475" s="7"/>
    </row>
    <row r="476" spans="13:13" x14ac:dyDescent="0.25">
      <c r="M476" s="7"/>
    </row>
    <row r="477" spans="13:13" x14ac:dyDescent="0.25">
      <c r="M477" s="7"/>
    </row>
    <row r="478" spans="13:13" x14ac:dyDescent="0.25">
      <c r="M478" s="7"/>
    </row>
    <row r="479" spans="13:13" x14ac:dyDescent="0.25">
      <c r="M479" s="7"/>
    </row>
    <row r="480" spans="13:13" x14ac:dyDescent="0.25">
      <c r="M480" s="7"/>
    </row>
    <row r="481" spans="13:13" x14ac:dyDescent="0.25">
      <c r="M481" s="7"/>
    </row>
    <row r="482" spans="13:13" x14ac:dyDescent="0.25">
      <c r="M482" s="7"/>
    </row>
    <row r="483" spans="13:13" x14ac:dyDescent="0.25">
      <c r="M483" s="7"/>
    </row>
    <row r="484" spans="13:13" x14ac:dyDescent="0.25">
      <c r="M484" s="7"/>
    </row>
    <row r="485" spans="13:13" x14ac:dyDescent="0.25">
      <c r="M485" s="7"/>
    </row>
    <row r="486" spans="13:13" x14ac:dyDescent="0.25">
      <c r="M486" s="7"/>
    </row>
    <row r="487" spans="13:13" x14ac:dyDescent="0.25">
      <c r="M487" s="7"/>
    </row>
    <row r="488" spans="13:13" x14ac:dyDescent="0.25">
      <c r="M488" s="7"/>
    </row>
    <row r="489" spans="13:13" x14ac:dyDescent="0.25">
      <c r="M489" s="7"/>
    </row>
    <row r="490" spans="13:13" x14ac:dyDescent="0.25">
      <c r="M490" s="7"/>
    </row>
    <row r="491" spans="13:13" x14ac:dyDescent="0.25">
      <c r="M491" s="7"/>
    </row>
    <row r="492" spans="13:13" x14ac:dyDescent="0.25">
      <c r="M492" s="7"/>
    </row>
    <row r="493" spans="13:13" x14ac:dyDescent="0.25">
      <c r="M493" s="7"/>
    </row>
    <row r="494" spans="13:13" x14ac:dyDescent="0.25">
      <c r="M494" s="7"/>
    </row>
    <row r="495" spans="13:13" x14ac:dyDescent="0.25">
      <c r="M495" s="7"/>
    </row>
    <row r="496" spans="13:13" x14ac:dyDescent="0.25">
      <c r="M496" s="7"/>
    </row>
    <row r="497" spans="13:13" x14ac:dyDescent="0.25">
      <c r="M497" s="7"/>
    </row>
    <row r="498" spans="13:13" x14ac:dyDescent="0.25">
      <c r="M498" s="7"/>
    </row>
    <row r="499" spans="13:13" x14ac:dyDescent="0.25">
      <c r="M499" s="7"/>
    </row>
    <row r="500" spans="13:13" x14ac:dyDescent="0.25">
      <c r="M500" s="7"/>
    </row>
    <row r="501" spans="13:13" x14ac:dyDescent="0.25">
      <c r="M501" s="7"/>
    </row>
    <row r="502" spans="13:13" x14ac:dyDescent="0.25">
      <c r="M502" s="7"/>
    </row>
    <row r="503" spans="13:13" x14ac:dyDescent="0.25">
      <c r="M503" s="7"/>
    </row>
    <row r="504" spans="13:13" x14ac:dyDescent="0.25">
      <c r="M504" s="7"/>
    </row>
    <row r="505" spans="13:13" x14ac:dyDescent="0.25">
      <c r="M505" s="7"/>
    </row>
    <row r="506" spans="13:13" x14ac:dyDescent="0.25">
      <c r="M506" s="7"/>
    </row>
    <row r="507" spans="13:13" x14ac:dyDescent="0.25">
      <c r="M507" s="7"/>
    </row>
    <row r="508" spans="13:13" x14ac:dyDescent="0.25">
      <c r="M508" s="7"/>
    </row>
    <row r="509" spans="13:13" x14ac:dyDescent="0.25">
      <c r="M509" s="7"/>
    </row>
    <row r="510" spans="13:13" x14ac:dyDescent="0.25">
      <c r="M510" s="7"/>
    </row>
    <row r="511" spans="13:13" x14ac:dyDescent="0.25">
      <c r="M511" s="7"/>
    </row>
    <row r="512" spans="13:13" x14ac:dyDescent="0.25">
      <c r="M512" s="7"/>
    </row>
    <row r="513" spans="13:13" x14ac:dyDescent="0.25">
      <c r="M513" s="7"/>
    </row>
    <row r="514" spans="13:13" x14ac:dyDescent="0.25">
      <c r="M514" s="7"/>
    </row>
    <row r="515" spans="13:13" x14ac:dyDescent="0.25">
      <c r="M515" s="7"/>
    </row>
    <row r="516" spans="13:13" x14ac:dyDescent="0.25">
      <c r="M516" s="7"/>
    </row>
    <row r="517" spans="13:13" x14ac:dyDescent="0.25">
      <c r="M517" s="7"/>
    </row>
    <row r="518" spans="13:13" x14ac:dyDescent="0.25">
      <c r="M518" s="7"/>
    </row>
    <row r="519" spans="13:13" x14ac:dyDescent="0.25">
      <c r="M519" s="7"/>
    </row>
    <row r="520" spans="13:13" x14ac:dyDescent="0.25">
      <c r="M520" s="7"/>
    </row>
    <row r="521" spans="13:13" x14ac:dyDescent="0.25">
      <c r="M521" s="7"/>
    </row>
    <row r="522" spans="13:13" x14ac:dyDescent="0.25">
      <c r="M522" s="7"/>
    </row>
    <row r="523" spans="13:13" x14ac:dyDescent="0.25">
      <c r="M523" s="7"/>
    </row>
    <row r="524" spans="13:13" x14ac:dyDescent="0.25">
      <c r="M524" s="7"/>
    </row>
    <row r="525" spans="13:13" x14ac:dyDescent="0.25">
      <c r="M525" s="7"/>
    </row>
    <row r="526" spans="13:13" x14ac:dyDescent="0.25">
      <c r="M526" s="7"/>
    </row>
    <row r="527" spans="13:13" x14ac:dyDescent="0.25">
      <c r="M527" s="7"/>
    </row>
    <row r="528" spans="13:13" x14ac:dyDescent="0.25">
      <c r="M528" s="7"/>
    </row>
    <row r="529" spans="13:13" x14ac:dyDescent="0.25">
      <c r="M529" s="7"/>
    </row>
    <row r="530" spans="13:13" x14ac:dyDescent="0.25">
      <c r="M530" s="7"/>
    </row>
    <row r="531" spans="13:13" x14ac:dyDescent="0.25">
      <c r="M531" s="7"/>
    </row>
    <row r="532" spans="13:13" x14ac:dyDescent="0.25">
      <c r="M532" s="7"/>
    </row>
    <row r="533" spans="13:13" x14ac:dyDescent="0.25">
      <c r="M533" s="7"/>
    </row>
    <row r="534" spans="13:13" x14ac:dyDescent="0.25">
      <c r="M534" s="7"/>
    </row>
    <row r="535" spans="13:13" x14ac:dyDescent="0.25">
      <c r="M535" s="7"/>
    </row>
    <row r="536" spans="13:13" x14ac:dyDescent="0.25">
      <c r="M536" s="7"/>
    </row>
    <row r="537" spans="13:13" x14ac:dyDescent="0.25">
      <c r="M537" s="7"/>
    </row>
    <row r="538" spans="13:13" x14ac:dyDescent="0.25">
      <c r="M538" s="7"/>
    </row>
    <row r="539" spans="13:13" x14ac:dyDescent="0.25">
      <c r="M539" s="7"/>
    </row>
    <row r="540" spans="13:13" x14ac:dyDescent="0.25">
      <c r="M540" s="7"/>
    </row>
    <row r="541" spans="13:13" x14ac:dyDescent="0.25">
      <c r="M541" s="7"/>
    </row>
    <row r="542" spans="13:13" x14ac:dyDescent="0.25">
      <c r="M542" s="7"/>
    </row>
    <row r="543" spans="13:13" x14ac:dyDescent="0.25">
      <c r="M543" s="7"/>
    </row>
    <row r="544" spans="13:13" x14ac:dyDescent="0.25">
      <c r="M544" s="7"/>
    </row>
    <row r="545" spans="13:13" x14ac:dyDescent="0.25">
      <c r="M545" s="7"/>
    </row>
    <row r="546" spans="13:13" x14ac:dyDescent="0.25">
      <c r="M546" s="7"/>
    </row>
    <row r="547" spans="13:13" x14ac:dyDescent="0.25">
      <c r="M547" s="7"/>
    </row>
    <row r="548" spans="13:13" x14ac:dyDescent="0.25">
      <c r="M548" s="7"/>
    </row>
    <row r="549" spans="13:13" x14ac:dyDescent="0.25">
      <c r="M549" s="7"/>
    </row>
    <row r="550" spans="13:13" x14ac:dyDescent="0.25">
      <c r="M550" s="7"/>
    </row>
    <row r="551" spans="13:13" x14ac:dyDescent="0.25">
      <c r="M551" s="7"/>
    </row>
    <row r="552" spans="13:13" x14ac:dyDescent="0.25">
      <c r="M552" s="7"/>
    </row>
    <row r="553" spans="13:13" x14ac:dyDescent="0.25">
      <c r="M553" s="7"/>
    </row>
    <row r="554" spans="13:13" x14ac:dyDescent="0.25">
      <c r="M554" s="7"/>
    </row>
    <row r="555" spans="13:13" x14ac:dyDescent="0.25">
      <c r="M555" s="7"/>
    </row>
    <row r="556" spans="13:13" x14ac:dyDescent="0.25">
      <c r="M556" s="7"/>
    </row>
    <row r="557" spans="13:13" x14ac:dyDescent="0.25">
      <c r="M557" s="7"/>
    </row>
    <row r="558" spans="13:13" x14ac:dyDescent="0.25">
      <c r="M558" s="7"/>
    </row>
    <row r="559" spans="13:13" x14ac:dyDescent="0.25">
      <c r="M559" s="7"/>
    </row>
    <row r="560" spans="13:13" x14ac:dyDescent="0.25">
      <c r="M560" s="7"/>
    </row>
    <row r="561" spans="13:13" x14ac:dyDescent="0.25">
      <c r="M561" s="7"/>
    </row>
    <row r="562" spans="13:13" x14ac:dyDescent="0.25">
      <c r="M562" s="7"/>
    </row>
    <row r="563" spans="13:13" x14ac:dyDescent="0.25">
      <c r="M563" s="7"/>
    </row>
    <row r="564" spans="13:13" x14ac:dyDescent="0.25">
      <c r="M564" s="7"/>
    </row>
    <row r="565" spans="13:13" x14ac:dyDescent="0.25">
      <c r="M565" s="7"/>
    </row>
    <row r="566" spans="13:13" x14ac:dyDescent="0.25">
      <c r="M566" s="7"/>
    </row>
    <row r="567" spans="13:13" x14ac:dyDescent="0.25">
      <c r="M567" s="7"/>
    </row>
    <row r="568" spans="13:13" x14ac:dyDescent="0.25">
      <c r="M568" s="7"/>
    </row>
    <row r="569" spans="13:13" x14ac:dyDescent="0.25">
      <c r="M569" s="7"/>
    </row>
    <row r="570" spans="13:13" x14ac:dyDescent="0.25">
      <c r="M570" s="7"/>
    </row>
    <row r="571" spans="13:13" x14ac:dyDescent="0.25">
      <c r="M571" s="7"/>
    </row>
    <row r="572" spans="13:13" x14ac:dyDescent="0.25">
      <c r="M572" s="7"/>
    </row>
    <row r="573" spans="13:13" x14ac:dyDescent="0.25">
      <c r="M573" s="7"/>
    </row>
    <row r="574" spans="13:13" x14ac:dyDescent="0.25">
      <c r="M574" s="7"/>
    </row>
    <row r="575" spans="13:13" x14ac:dyDescent="0.25">
      <c r="M575" s="7"/>
    </row>
    <row r="576" spans="13:13" x14ac:dyDescent="0.25">
      <c r="M576" s="7"/>
    </row>
    <row r="577" spans="13:13" x14ac:dyDescent="0.25">
      <c r="M577" s="7"/>
    </row>
    <row r="578" spans="13:13" x14ac:dyDescent="0.25">
      <c r="M578" s="7"/>
    </row>
    <row r="579" spans="13:13" x14ac:dyDescent="0.25">
      <c r="M579" s="7"/>
    </row>
    <row r="580" spans="13:13" x14ac:dyDescent="0.25">
      <c r="M580" s="7"/>
    </row>
    <row r="581" spans="13:13" x14ac:dyDescent="0.25">
      <c r="M581" s="7"/>
    </row>
    <row r="582" spans="13:13" x14ac:dyDescent="0.25">
      <c r="M582" s="7"/>
    </row>
    <row r="583" spans="13:13" x14ac:dyDescent="0.25">
      <c r="M583" s="7"/>
    </row>
    <row r="584" spans="13:13" x14ac:dyDescent="0.25">
      <c r="M584" s="7"/>
    </row>
    <row r="585" spans="13:13" x14ac:dyDescent="0.25">
      <c r="M585" s="7"/>
    </row>
    <row r="586" spans="13:13" x14ac:dyDescent="0.25">
      <c r="M586" s="7"/>
    </row>
    <row r="587" spans="13:13" x14ac:dyDescent="0.25">
      <c r="M587" s="7"/>
    </row>
    <row r="588" spans="13:13" x14ac:dyDescent="0.25">
      <c r="M588" s="7"/>
    </row>
    <row r="589" spans="13:13" x14ac:dyDescent="0.25">
      <c r="M589" s="7"/>
    </row>
    <row r="590" spans="13:13" x14ac:dyDescent="0.25">
      <c r="M590" s="7"/>
    </row>
    <row r="591" spans="13:13" x14ac:dyDescent="0.25">
      <c r="M591" s="7"/>
    </row>
    <row r="592" spans="13:13" x14ac:dyDescent="0.25">
      <c r="M592" s="7"/>
    </row>
    <row r="593" spans="13:13" x14ac:dyDescent="0.25">
      <c r="M593" s="7"/>
    </row>
    <row r="594" spans="13:13" x14ac:dyDescent="0.25">
      <c r="M594" s="7"/>
    </row>
    <row r="595" spans="13:13" x14ac:dyDescent="0.25">
      <c r="M595" s="7"/>
    </row>
    <row r="596" spans="13:13" x14ac:dyDescent="0.25">
      <c r="M596" s="7"/>
    </row>
    <row r="597" spans="13:13" x14ac:dyDescent="0.25">
      <c r="M597" s="7"/>
    </row>
    <row r="598" spans="13:13" x14ac:dyDescent="0.25">
      <c r="M598" s="7"/>
    </row>
    <row r="599" spans="13:13" x14ac:dyDescent="0.25">
      <c r="M599" s="7"/>
    </row>
    <row r="600" spans="13:13" x14ac:dyDescent="0.25">
      <c r="M600" s="7"/>
    </row>
    <row r="601" spans="13:13" x14ac:dyDescent="0.25">
      <c r="M601" s="7"/>
    </row>
    <row r="602" spans="13:13" x14ac:dyDescent="0.25">
      <c r="M602" s="7"/>
    </row>
    <row r="603" spans="13:13" x14ac:dyDescent="0.25">
      <c r="M603" s="7"/>
    </row>
    <row r="604" spans="13:13" x14ac:dyDescent="0.25">
      <c r="M604" s="7"/>
    </row>
    <row r="605" spans="13:13" x14ac:dyDescent="0.25">
      <c r="M605" s="7"/>
    </row>
    <row r="606" spans="13:13" x14ac:dyDescent="0.25">
      <c r="M606" s="7"/>
    </row>
    <row r="607" spans="13:13" x14ac:dyDescent="0.25">
      <c r="M607" s="7"/>
    </row>
    <row r="608" spans="13:13" x14ac:dyDescent="0.25">
      <c r="M608" s="7"/>
    </row>
    <row r="609" spans="13:13" x14ac:dyDescent="0.25">
      <c r="M609" s="7"/>
    </row>
    <row r="610" spans="13:13" x14ac:dyDescent="0.25">
      <c r="M610" s="7"/>
    </row>
    <row r="611" spans="13:13" x14ac:dyDescent="0.25">
      <c r="M611" s="7"/>
    </row>
    <row r="612" spans="13:13" x14ac:dyDescent="0.25">
      <c r="M612" s="7"/>
    </row>
    <row r="613" spans="13:13" x14ac:dyDescent="0.25">
      <c r="M613" s="7"/>
    </row>
    <row r="614" spans="13:13" x14ac:dyDescent="0.25">
      <c r="M614" s="7"/>
    </row>
    <row r="615" spans="13:13" x14ac:dyDescent="0.25">
      <c r="M615" s="7"/>
    </row>
    <row r="616" spans="13:13" x14ac:dyDescent="0.25">
      <c r="M616" s="7"/>
    </row>
    <row r="617" spans="13:13" x14ac:dyDescent="0.25">
      <c r="M617" s="7"/>
    </row>
    <row r="618" spans="13:13" x14ac:dyDescent="0.25">
      <c r="M618" s="7"/>
    </row>
    <row r="619" spans="13:13" x14ac:dyDescent="0.25">
      <c r="M619" s="7"/>
    </row>
    <row r="620" spans="13:13" x14ac:dyDescent="0.25">
      <c r="M620" s="7"/>
    </row>
    <row r="621" spans="13:13" x14ac:dyDescent="0.25">
      <c r="M621" s="7"/>
    </row>
    <row r="622" spans="13:13" x14ac:dyDescent="0.25">
      <c r="M622" s="7"/>
    </row>
    <row r="623" spans="13:13" x14ac:dyDescent="0.25">
      <c r="M623" s="7"/>
    </row>
    <row r="624" spans="13:13" x14ac:dyDescent="0.25">
      <c r="M624" s="7"/>
    </row>
    <row r="625" spans="13:13" x14ac:dyDescent="0.25">
      <c r="M625" s="7"/>
    </row>
    <row r="626" spans="13:13" x14ac:dyDescent="0.25">
      <c r="M626" s="7"/>
    </row>
    <row r="627" spans="13:13" x14ac:dyDescent="0.25">
      <c r="M627" s="7"/>
    </row>
    <row r="628" spans="13:13" x14ac:dyDescent="0.25">
      <c r="M628" s="7"/>
    </row>
    <row r="629" spans="13:13" x14ac:dyDescent="0.25">
      <c r="M629" s="7"/>
    </row>
    <row r="630" spans="13:13" x14ac:dyDescent="0.25">
      <c r="M630" s="7"/>
    </row>
    <row r="631" spans="13:13" x14ac:dyDescent="0.25">
      <c r="M631" s="7"/>
    </row>
    <row r="632" spans="13:13" x14ac:dyDescent="0.25">
      <c r="M632" s="7"/>
    </row>
    <row r="633" spans="13:13" x14ac:dyDescent="0.25">
      <c r="M633" s="7"/>
    </row>
    <row r="634" spans="13:13" x14ac:dyDescent="0.25">
      <c r="M634" s="7"/>
    </row>
    <row r="635" spans="13:13" x14ac:dyDescent="0.25">
      <c r="M635" s="7"/>
    </row>
    <row r="636" spans="13:13" x14ac:dyDescent="0.25">
      <c r="M636" s="7"/>
    </row>
    <row r="637" spans="13:13" x14ac:dyDescent="0.25">
      <c r="M637" s="7"/>
    </row>
    <row r="638" spans="13:13" x14ac:dyDescent="0.25">
      <c r="M638" s="7"/>
    </row>
    <row r="639" spans="13:13" x14ac:dyDescent="0.25">
      <c r="M639" s="7"/>
    </row>
    <row r="640" spans="13:13" x14ac:dyDescent="0.25">
      <c r="M640" s="7"/>
    </row>
    <row r="641" spans="13:13" x14ac:dyDescent="0.25">
      <c r="M641" s="7"/>
    </row>
    <row r="642" spans="13:13" x14ac:dyDescent="0.25">
      <c r="M642" s="7"/>
    </row>
    <row r="643" spans="13:13" x14ac:dyDescent="0.25">
      <c r="M643" s="7"/>
    </row>
    <row r="644" spans="13:13" x14ac:dyDescent="0.25">
      <c r="M644" s="7"/>
    </row>
    <row r="645" spans="13:13" x14ac:dyDescent="0.25">
      <c r="M645" s="7"/>
    </row>
    <row r="646" spans="13:13" x14ac:dyDescent="0.25">
      <c r="M646" s="7"/>
    </row>
    <row r="647" spans="13:13" x14ac:dyDescent="0.25">
      <c r="M647" s="7"/>
    </row>
    <row r="648" spans="13:13" x14ac:dyDescent="0.25">
      <c r="M648" s="7"/>
    </row>
    <row r="649" spans="13:13" x14ac:dyDescent="0.25">
      <c r="M649" s="7"/>
    </row>
    <row r="650" spans="13:13" x14ac:dyDescent="0.25">
      <c r="M650" s="7"/>
    </row>
    <row r="651" spans="13:13" x14ac:dyDescent="0.25">
      <c r="M651" s="7"/>
    </row>
    <row r="652" spans="13:13" x14ac:dyDescent="0.25">
      <c r="M652" s="7"/>
    </row>
    <row r="653" spans="13:13" x14ac:dyDescent="0.25">
      <c r="M653" s="7"/>
    </row>
    <row r="654" spans="13:13" x14ac:dyDescent="0.25">
      <c r="M654" s="7"/>
    </row>
    <row r="655" spans="13:13" x14ac:dyDescent="0.25">
      <c r="M655" s="7"/>
    </row>
    <row r="656" spans="13:13" x14ac:dyDescent="0.25">
      <c r="M656" s="7"/>
    </row>
    <row r="657" spans="13:13" x14ac:dyDescent="0.25">
      <c r="M657" s="7"/>
    </row>
    <row r="658" spans="13:13" x14ac:dyDescent="0.25">
      <c r="M658" s="7"/>
    </row>
    <row r="659" spans="13:13" x14ac:dyDescent="0.25">
      <c r="M659" s="7"/>
    </row>
    <row r="660" spans="13:13" x14ac:dyDescent="0.25">
      <c r="M660" s="7"/>
    </row>
    <row r="661" spans="13:13" x14ac:dyDescent="0.25">
      <c r="M661" s="7"/>
    </row>
    <row r="662" spans="13:13" x14ac:dyDescent="0.25">
      <c r="M662" s="7"/>
    </row>
    <row r="663" spans="13:13" x14ac:dyDescent="0.25">
      <c r="M663" s="7"/>
    </row>
    <row r="664" spans="13:13" x14ac:dyDescent="0.25">
      <c r="M664" s="7"/>
    </row>
    <row r="665" spans="13:13" x14ac:dyDescent="0.25">
      <c r="M665" s="7"/>
    </row>
    <row r="666" spans="13:13" x14ac:dyDescent="0.25">
      <c r="M666" s="7"/>
    </row>
    <row r="667" spans="13:13" x14ac:dyDescent="0.25">
      <c r="M667" s="7"/>
    </row>
    <row r="668" spans="13:13" x14ac:dyDescent="0.25">
      <c r="M668" s="7"/>
    </row>
    <row r="669" spans="13:13" x14ac:dyDescent="0.25">
      <c r="M669" s="7"/>
    </row>
    <row r="670" spans="13:13" x14ac:dyDescent="0.25">
      <c r="M670" s="7"/>
    </row>
    <row r="671" spans="13:13" x14ac:dyDescent="0.25">
      <c r="M671" s="7"/>
    </row>
    <row r="672" spans="13:13" x14ac:dyDescent="0.25">
      <c r="M672" s="7"/>
    </row>
    <row r="673" spans="13:13" x14ac:dyDescent="0.25">
      <c r="M673" s="7"/>
    </row>
    <row r="674" spans="13:13" x14ac:dyDescent="0.25">
      <c r="M674" s="7"/>
    </row>
    <row r="675" spans="13:13" x14ac:dyDescent="0.25">
      <c r="M675" s="7"/>
    </row>
    <row r="676" spans="13:13" x14ac:dyDescent="0.25">
      <c r="M676" s="7"/>
    </row>
    <row r="677" spans="13:13" x14ac:dyDescent="0.25">
      <c r="M677" s="7"/>
    </row>
    <row r="678" spans="13:13" x14ac:dyDescent="0.25">
      <c r="M678" s="7"/>
    </row>
    <row r="679" spans="13:13" x14ac:dyDescent="0.25">
      <c r="M679" s="7"/>
    </row>
    <row r="680" spans="13:13" x14ac:dyDescent="0.25">
      <c r="M680" s="7"/>
    </row>
    <row r="681" spans="13:13" x14ac:dyDescent="0.25">
      <c r="M681" s="7"/>
    </row>
    <row r="682" spans="13:13" x14ac:dyDescent="0.25">
      <c r="M682" s="7"/>
    </row>
    <row r="683" spans="13:13" x14ac:dyDescent="0.25">
      <c r="M683" s="7"/>
    </row>
    <row r="684" spans="13:13" x14ac:dyDescent="0.25">
      <c r="M684" s="7"/>
    </row>
    <row r="685" spans="13:13" x14ac:dyDescent="0.25">
      <c r="M685" s="7"/>
    </row>
    <row r="686" spans="13:13" x14ac:dyDescent="0.25">
      <c r="M686" s="7"/>
    </row>
    <row r="687" spans="13:13" x14ac:dyDescent="0.25">
      <c r="M687" s="7"/>
    </row>
    <row r="688" spans="13:13" x14ac:dyDescent="0.25">
      <c r="M688" s="7"/>
    </row>
    <row r="689" spans="13:13" x14ac:dyDescent="0.25">
      <c r="M689" s="7"/>
    </row>
    <row r="690" spans="13:13" x14ac:dyDescent="0.25">
      <c r="M690" s="7"/>
    </row>
    <row r="691" spans="13:13" x14ac:dyDescent="0.25">
      <c r="M691" s="7"/>
    </row>
    <row r="692" spans="13:13" x14ac:dyDescent="0.25">
      <c r="M692" s="7"/>
    </row>
    <row r="693" spans="13:13" x14ac:dyDescent="0.25">
      <c r="M693" s="7"/>
    </row>
    <row r="694" spans="13:13" x14ac:dyDescent="0.25">
      <c r="M694" s="7"/>
    </row>
    <row r="695" spans="13:13" x14ac:dyDescent="0.25">
      <c r="M695" s="7"/>
    </row>
    <row r="696" spans="13:13" x14ac:dyDescent="0.25">
      <c r="M696" s="7"/>
    </row>
    <row r="697" spans="13:13" x14ac:dyDescent="0.25">
      <c r="M697" s="7"/>
    </row>
    <row r="698" spans="13:13" x14ac:dyDescent="0.25">
      <c r="M698" s="7"/>
    </row>
    <row r="699" spans="13:13" x14ac:dyDescent="0.25">
      <c r="M699" s="7"/>
    </row>
    <row r="700" spans="13:13" x14ac:dyDescent="0.25">
      <c r="M700" s="7"/>
    </row>
    <row r="701" spans="13:13" x14ac:dyDescent="0.25">
      <c r="M701" s="7"/>
    </row>
    <row r="702" spans="13:13" x14ac:dyDescent="0.25">
      <c r="M702" s="7"/>
    </row>
    <row r="703" spans="13:13" x14ac:dyDescent="0.25">
      <c r="M703" s="7"/>
    </row>
    <row r="704" spans="13:13" x14ac:dyDescent="0.25">
      <c r="M704" s="7"/>
    </row>
    <row r="705" spans="13:13" x14ac:dyDescent="0.25">
      <c r="M705" s="7"/>
    </row>
    <row r="706" spans="13:13" x14ac:dyDescent="0.25">
      <c r="M706" s="7"/>
    </row>
    <row r="707" spans="13:13" x14ac:dyDescent="0.25">
      <c r="M707" s="7"/>
    </row>
    <row r="708" spans="13:13" x14ac:dyDescent="0.25">
      <c r="M708" s="7"/>
    </row>
    <row r="709" spans="13:13" x14ac:dyDescent="0.25">
      <c r="M709" s="7"/>
    </row>
    <row r="710" spans="13:13" x14ac:dyDescent="0.25">
      <c r="M710" s="7"/>
    </row>
    <row r="711" spans="13:13" x14ac:dyDescent="0.25">
      <c r="M711" s="7"/>
    </row>
    <row r="712" spans="13:13" x14ac:dyDescent="0.25">
      <c r="M712" s="7"/>
    </row>
    <row r="713" spans="13:13" x14ac:dyDescent="0.25">
      <c r="M713" s="7"/>
    </row>
    <row r="714" spans="13:13" x14ac:dyDescent="0.25">
      <c r="M714" s="7"/>
    </row>
    <row r="715" spans="13:13" x14ac:dyDescent="0.25">
      <c r="M715" s="7"/>
    </row>
    <row r="716" spans="13:13" x14ac:dyDescent="0.25">
      <c r="M716" s="7"/>
    </row>
    <row r="717" spans="13:13" x14ac:dyDescent="0.25">
      <c r="M717" s="7"/>
    </row>
    <row r="718" spans="13:13" x14ac:dyDescent="0.25">
      <c r="M718" s="7"/>
    </row>
    <row r="719" spans="13:13" x14ac:dyDescent="0.25">
      <c r="M719" s="7"/>
    </row>
    <row r="720" spans="13:13" x14ac:dyDescent="0.25">
      <c r="M720" s="7"/>
    </row>
    <row r="721" spans="13:13" x14ac:dyDescent="0.25">
      <c r="M721" s="7"/>
    </row>
    <row r="722" spans="13:13" x14ac:dyDescent="0.25">
      <c r="M722" s="7"/>
    </row>
    <row r="723" spans="13:13" x14ac:dyDescent="0.25">
      <c r="M723" s="7"/>
    </row>
    <row r="724" spans="13:13" x14ac:dyDescent="0.25">
      <c r="M724" s="7"/>
    </row>
    <row r="725" spans="13:13" x14ac:dyDescent="0.25">
      <c r="M725" s="7"/>
    </row>
    <row r="726" spans="13:13" x14ac:dyDescent="0.25">
      <c r="M726" s="7"/>
    </row>
    <row r="727" spans="13:13" x14ac:dyDescent="0.25">
      <c r="M727" s="7"/>
    </row>
    <row r="728" spans="13:13" x14ac:dyDescent="0.25">
      <c r="M728" s="7"/>
    </row>
    <row r="729" spans="13:13" x14ac:dyDescent="0.25">
      <c r="M729" s="7"/>
    </row>
    <row r="730" spans="13:13" x14ac:dyDescent="0.25">
      <c r="M730" s="7"/>
    </row>
    <row r="731" spans="13:13" x14ac:dyDescent="0.25">
      <c r="M731" s="7"/>
    </row>
    <row r="732" spans="13:13" x14ac:dyDescent="0.25">
      <c r="M732" s="7"/>
    </row>
    <row r="733" spans="13:13" x14ac:dyDescent="0.25">
      <c r="M733" s="7"/>
    </row>
    <row r="734" spans="13:13" x14ac:dyDescent="0.25">
      <c r="M734" s="7"/>
    </row>
    <row r="735" spans="13:13" x14ac:dyDescent="0.25">
      <c r="M735" s="7"/>
    </row>
    <row r="736" spans="13:13" x14ac:dyDescent="0.25">
      <c r="M736" s="7"/>
    </row>
    <row r="737" spans="13:13" x14ac:dyDescent="0.25">
      <c r="M737" s="7"/>
    </row>
    <row r="738" spans="13:13" x14ac:dyDescent="0.25">
      <c r="M738" s="7"/>
    </row>
    <row r="739" spans="13:13" x14ac:dyDescent="0.25">
      <c r="M739" s="7"/>
    </row>
    <row r="740" spans="13:13" x14ac:dyDescent="0.25">
      <c r="M740" s="7"/>
    </row>
    <row r="741" spans="13:13" x14ac:dyDescent="0.25">
      <c r="M741" s="7"/>
    </row>
    <row r="742" spans="13:13" x14ac:dyDescent="0.25">
      <c r="M742" s="7"/>
    </row>
    <row r="743" spans="13:13" x14ac:dyDescent="0.25">
      <c r="M743" s="7"/>
    </row>
    <row r="744" spans="13:13" x14ac:dyDescent="0.25">
      <c r="M744" s="7"/>
    </row>
    <row r="745" spans="13:13" x14ac:dyDescent="0.25">
      <c r="M745" s="7"/>
    </row>
    <row r="746" spans="13:13" x14ac:dyDescent="0.25">
      <c r="M746" s="7"/>
    </row>
    <row r="747" spans="13:13" x14ac:dyDescent="0.25">
      <c r="M747" s="7"/>
    </row>
    <row r="748" spans="13:13" x14ac:dyDescent="0.25">
      <c r="M748" s="7"/>
    </row>
    <row r="749" spans="13:13" x14ac:dyDescent="0.25">
      <c r="M749" s="7"/>
    </row>
    <row r="750" spans="13:13" x14ac:dyDescent="0.25">
      <c r="M750" s="7"/>
    </row>
    <row r="751" spans="13:13" x14ac:dyDescent="0.25">
      <c r="M751" s="7"/>
    </row>
    <row r="752" spans="13:13" x14ac:dyDescent="0.25">
      <c r="M752" s="7"/>
    </row>
    <row r="753" spans="13:13" x14ac:dyDescent="0.25">
      <c r="M753" s="7"/>
    </row>
    <row r="754" spans="13:13" x14ac:dyDescent="0.25">
      <c r="M754" s="7"/>
    </row>
    <row r="755" spans="13:13" x14ac:dyDescent="0.25">
      <c r="M755" s="7"/>
    </row>
    <row r="756" spans="13:13" x14ac:dyDescent="0.25">
      <c r="M756" s="7"/>
    </row>
    <row r="757" spans="13:13" x14ac:dyDescent="0.25">
      <c r="M757" s="7"/>
    </row>
    <row r="758" spans="13:13" x14ac:dyDescent="0.25">
      <c r="M758" s="7"/>
    </row>
    <row r="759" spans="13:13" x14ac:dyDescent="0.25">
      <c r="M759" s="7"/>
    </row>
    <row r="760" spans="13:13" x14ac:dyDescent="0.25">
      <c r="M760" s="7"/>
    </row>
    <row r="761" spans="13:13" x14ac:dyDescent="0.25">
      <c r="M761" s="7"/>
    </row>
    <row r="762" spans="13:13" x14ac:dyDescent="0.25">
      <c r="M762" s="7"/>
    </row>
    <row r="763" spans="13:13" x14ac:dyDescent="0.25">
      <c r="M763" s="7"/>
    </row>
    <row r="764" spans="13:13" x14ac:dyDescent="0.25">
      <c r="M764" s="7"/>
    </row>
    <row r="765" spans="13:13" x14ac:dyDescent="0.25">
      <c r="M765" s="7"/>
    </row>
    <row r="766" spans="13:13" x14ac:dyDescent="0.25">
      <c r="M766" s="7"/>
    </row>
    <row r="767" spans="13:13" x14ac:dyDescent="0.25">
      <c r="M767" s="7"/>
    </row>
    <row r="768" spans="13:13" x14ac:dyDescent="0.25">
      <c r="M768" s="7"/>
    </row>
    <row r="769" spans="13:13" x14ac:dyDescent="0.25">
      <c r="M769" s="7"/>
    </row>
    <row r="770" spans="13:13" x14ac:dyDescent="0.25">
      <c r="M770" s="7"/>
    </row>
    <row r="771" spans="13:13" x14ac:dyDescent="0.25">
      <c r="M771" s="7"/>
    </row>
    <row r="772" spans="13:13" x14ac:dyDescent="0.25">
      <c r="M772" s="7"/>
    </row>
    <row r="773" spans="13:13" x14ac:dyDescent="0.25">
      <c r="M773" s="7"/>
    </row>
    <row r="774" spans="13:13" x14ac:dyDescent="0.25">
      <c r="M774" s="7"/>
    </row>
    <row r="775" spans="13:13" x14ac:dyDescent="0.25">
      <c r="M775" s="7"/>
    </row>
    <row r="776" spans="13:13" x14ac:dyDescent="0.25">
      <c r="M776" s="7"/>
    </row>
    <row r="777" spans="13:13" x14ac:dyDescent="0.25">
      <c r="M777" s="7"/>
    </row>
    <row r="778" spans="13:13" x14ac:dyDescent="0.25">
      <c r="M778" s="7"/>
    </row>
    <row r="779" spans="13:13" x14ac:dyDescent="0.25">
      <c r="M779" s="7"/>
    </row>
    <row r="780" spans="13:13" x14ac:dyDescent="0.25">
      <c r="M780" s="7"/>
    </row>
    <row r="781" spans="13:13" x14ac:dyDescent="0.25">
      <c r="M781" s="7"/>
    </row>
    <row r="782" spans="13:13" x14ac:dyDescent="0.25">
      <c r="M782" s="7"/>
    </row>
    <row r="783" spans="13:13" x14ac:dyDescent="0.25">
      <c r="M783" s="7"/>
    </row>
    <row r="784" spans="13:13" x14ac:dyDescent="0.25">
      <c r="M784" s="7"/>
    </row>
    <row r="785" spans="13:13" x14ac:dyDescent="0.25">
      <c r="M785" s="7"/>
    </row>
    <row r="786" spans="13:13" x14ac:dyDescent="0.25">
      <c r="M786" s="7"/>
    </row>
    <row r="787" spans="13:13" x14ac:dyDescent="0.25">
      <c r="M787" s="7"/>
    </row>
    <row r="788" spans="13:13" x14ac:dyDescent="0.25">
      <c r="M788" s="7"/>
    </row>
    <row r="789" spans="13:13" x14ac:dyDescent="0.25">
      <c r="M789" s="7"/>
    </row>
    <row r="790" spans="13:13" x14ac:dyDescent="0.25">
      <c r="M790" s="7"/>
    </row>
    <row r="791" spans="13:13" x14ac:dyDescent="0.25">
      <c r="M791" s="7"/>
    </row>
    <row r="792" spans="13:13" x14ac:dyDescent="0.25">
      <c r="M792" s="7"/>
    </row>
    <row r="793" spans="13:13" x14ac:dyDescent="0.25">
      <c r="M793" s="7"/>
    </row>
    <row r="794" spans="13:13" x14ac:dyDescent="0.25">
      <c r="M794" s="7"/>
    </row>
    <row r="795" spans="13:13" x14ac:dyDescent="0.25">
      <c r="M795" s="7"/>
    </row>
    <row r="796" spans="13:13" x14ac:dyDescent="0.25">
      <c r="M796" s="7"/>
    </row>
    <row r="797" spans="13:13" x14ac:dyDescent="0.25">
      <c r="M797" s="7"/>
    </row>
    <row r="798" spans="13:13" x14ac:dyDescent="0.25">
      <c r="M798" s="7"/>
    </row>
    <row r="799" spans="13:13" x14ac:dyDescent="0.25">
      <c r="M799" s="7"/>
    </row>
    <row r="800" spans="13:13" x14ac:dyDescent="0.25">
      <c r="M800" s="7"/>
    </row>
    <row r="801" spans="13:13" x14ac:dyDescent="0.25">
      <c r="M801" s="7"/>
    </row>
    <row r="802" spans="13:13" x14ac:dyDescent="0.25">
      <c r="M802" s="7"/>
    </row>
    <row r="803" spans="13:13" x14ac:dyDescent="0.25">
      <c r="M803" s="7"/>
    </row>
    <row r="804" spans="13:13" x14ac:dyDescent="0.25">
      <c r="M804" s="7"/>
    </row>
    <row r="805" spans="13:13" x14ac:dyDescent="0.25">
      <c r="M805" s="7"/>
    </row>
    <row r="806" spans="13:13" x14ac:dyDescent="0.25">
      <c r="M806" s="7"/>
    </row>
    <row r="807" spans="13:13" x14ac:dyDescent="0.25">
      <c r="M807" s="7"/>
    </row>
    <row r="808" spans="13:13" x14ac:dyDescent="0.25">
      <c r="M808" s="7"/>
    </row>
    <row r="809" spans="13:13" x14ac:dyDescent="0.25">
      <c r="M809" s="7"/>
    </row>
    <row r="810" spans="13:13" x14ac:dyDescent="0.25">
      <c r="M810" s="7"/>
    </row>
    <row r="811" spans="13:13" x14ac:dyDescent="0.25">
      <c r="M811" s="7"/>
    </row>
    <row r="812" spans="13:13" x14ac:dyDescent="0.25">
      <c r="M812" s="7"/>
    </row>
    <row r="813" spans="13:13" x14ac:dyDescent="0.25">
      <c r="M813" s="7"/>
    </row>
    <row r="814" spans="13:13" x14ac:dyDescent="0.25">
      <c r="M814" s="7"/>
    </row>
    <row r="815" spans="13:13" x14ac:dyDescent="0.25">
      <c r="M815" s="7"/>
    </row>
    <row r="816" spans="13:13" x14ac:dyDescent="0.25">
      <c r="M816" s="7"/>
    </row>
    <row r="817" spans="13:13" x14ac:dyDescent="0.25">
      <c r="M817" s="7"/>
    </row>
    <row r="818" spans="13:13" x14ac:dyDescent="0.25">
      <c r="M818" s="7"/>
    </row>
    <row r="819" spans="13:13" x14ac:dyDescent="0.25">
      <c r="M819" s="7"/>
    </row>
    <row r="820" spans="13:13" x14ac:dyDescent="0.25">
      <c r="M820" s="7"/>
    </row>
    <row r="821" spans="13:13" x14ac:dyDescent="0.25">
      <c r="M821" s="7"/>
    </row>
    <row r="822" spans="13:13" x14ac:dyDescent="0.25">
      <c r="M822" s="7"/>
    </row>
    <row r="823" spans="13:13" x14ac:dyDescent="0.25">
      <c r="M823" s="7"/>
    </row>
    <row r="824" spans="13:13" x14ac:dyDescent="0.25">
      <c r="M824" s="7"/>
    </row>
    <row r="825" spans="13:13" x14ac:dyDescent="0.25">
      <c r="M825" s="7"/>
    </row>
    <row r="826" spans="13:13" x14ac:dyDescent="0.25">
      <c r="M826" s="7"/>
    </row>
    <row r="827" spans="13:13" x14ac:dyDescent="0.25">
      <c r="M827" s="7"/>
    </row>
    <row r="828" spans="13:13" x14ac:dyDescent="0.25">
      <c r="M828" s="7"/>
    </row>
    <row r="829" spans="13:13" x14ac:dyDescent="0.25">
      <c r="M829" s="7"/>
    </row>
    <row r="830" spans="13:13" x14ac:dyDescent="0.25">
      <c r="M830" s="7"/>
    </row>
    <row r="831" spans="13:13" x14ac:dyDescent="0.25">
      <c r="M831" s="7"/>
    </row>
    <row r="832" spans="13:13" x14ac:dyDescent="0.25">
      <c r="M832" s="7"/>
    </row>
    <row r="833" spans="13:13" x14ac:dyDescent="0.25">
      <c r="M833" s="7"/>
    </row>
    <row r="834" spans="13:13" x14ac:dyDescent="0.25">
      <c r="M834" s="7"/>
    </row>
    <row r="835" spans="13:13" x14ac:dyDescent="0.25">
      <c r="M835" s="7"/>
    </row>
    <row r="836" spans="13:13" x14ac:dyDescent="0.25">
      <c r="M836" s="7"/>
    </row>
    <row r="837" spans="13:13" x14ac:dyDescent="0.25">
      <c r="M837" s="7"/>
    </row>
    <row r="838" spans="13:13" x14ac:dyDescent="0.25">
      <c r="M838" s="7"/>
    </row>
    <row r="839" spans="13:13" x14ac:dyDescent="0.25">
      <c r="M839" s="7"/>
    </row>
    <row r="840" spans="13:13" x14ac:dyDescent="0.25">
      <c r="M840" s="7"/>
    </row>
    <row r="841" spans="13:13" x14ac:dyDescent="0.25">
      <c r="M841" s="7"/>
    </row>
    <row r="842" spans="13:13" x14ac:dyDescent="0.25">
      <c r="M842" s="7"/>
    </row>
    <row r="843" spans="13:13" x14ac:dyDescent="0.25">
      <c r="M843" s="7"/>
    </row>
    <row r="844" spans="13:13" x14ac:dyDescent="0.25">
      <c r="M844" s="7"/>
    </row>
    <row r="845" spans="13:13" x14ac:dyDescent="0.25">
      <c r="M845" s="7"/>
    </row>
    <row r="846" spans="13:13" x14ac:dyDescent="0.25">
      <c r="M846" s="7"/>
    </row>
    <row r="847" spans="13:13" x14ac:dyDescent="0.25">
      <c r="M847" s="7"/>
    </row>
    <row r="848" spans="13:13" x14ac:dyDescent="0.25">
      <c r="M848" s="7"/>
    </row>
    <row r="849" spans="13:13" x14ac:dyDescent="0.25">
      <c r="M849" s="7"/>
    </row>
    <row r="850" spans="13:13" x14ac:dyDescent="0.25">
      <c r="M850" s="7"/>
    </row>
    <row r="851" spans="13:13" x14ac:dyDescent="0.25">
      <c r="M851" s="7"/>
    </row>
    <row r="852" spans="13:13" x14ac:dyDescent="0.25">
      <c r="M852" s="7"/>
    </row>
    <row r="853" spans="13:13" x14ac:dyDescent="0.25">
      <c r="M853" s="7"/>
    </row>
    <row r="854" spans="13:13" x14ac:dyDescent="0.25">
      <c r="M854" s="7"/>
    </row>
    <row r="855" spans="13:13" x14ac:dyDescent="0.25">
      <c r="M855" s="7"/>
    </row>
    <row r="856" spans="13:13" x14ac:dyDescent="0.25">
      <c r="M856" s="7"/>
    </row>
    <row r="857" spans="13:13" x14ac:dyDescent="0.25">
      <c r="M857" s="7"/>
    </row>
    <row r="858" spans="13:13" x14ac:dyDescent="0.25">
      <c r="M858" s="7"/>
    </row>
    <row r="859" spans="13:13" x14ac:dyDescent="0.25">
      <c r="M859" s="7"/>
    </row>
    <row r="860" spans="13:13" x14ac:dyDescent="0.25">
      <c r="M860" s="7"/>
    </row>
    <row r="861" spans="13:13" x14ac:dyDescent="0.25">
      <c r="M861" s="7"/>
    </row>
    <row r="862" spans="13:13" x14ac:dyDescent="0.25">
      <c r="M862" s="7"/>
    </row>
    <row r="863" spans="13:13" x14ac:dyDescent="0.25">
      <c r="M863" s="7"/>
    </row>
    <row r="864" spans="13:13" x14ac:dyDescent="0.25">
      <c r="M864" s="7"/>
    </row>
    <row r="865" spans="13:13" x14ac:dyDescent="0.25">
      <c r="M865" s="7"/>
    </row>
    <row r="866" spans="13:13" x14ac:dyDescent="0.25">
      <c r="M866" s="7"/>
    </row>
    <row r="867" spans="13:13" x14ac:dyDescent="0.25">
      <c r="M867" s="7"/>
    </row>
    <row r="868" spans="13:13" x14ac:dyDescent="0.25">
      <c r="M868" s="7"/>
    </row>
    <row r="869" spans="13:13" x14ac:dyDescent="0.25">
      <c r="M869" s="7"/>
    </row>
    <row r="870" spans="13:13" x14ac:dyDescent="0.25">
      <c r="M870" s="7"/>
    </row>
    <row r="871" spans="13:13" x14ac:dyDescent="0.25">
      <c r="M871" s="7"/>
    </row>
    <row r="872" spans="13:13" x14ac:dyDescent="0.25">
      <c r="M872" s="7"/>
    </row>
    <row r="873" spans="13:13" x14ac:dyDescent="0.25">
      <c r="M873" s="7"/>
    </row>
    <row r="874" spans="13:13" x14ac:dyDescent="0.25">
      <c r="M874" s="7"/>
    </row>
    <row r="875" spans="13:13" x14ac:dyDescent="0.25">
      <c r="M875" s="7"/>
    </row>
    <row r="876" spans="13:13" x14ac:dyDescent="0.25">
      <c r="M876" s="7"/>
    </row>
    <row r="877" spans="13:13" x14ac:dyDescent="0.25">
      <c r="M877" s="7"/>
    </row>
    <row r="878" spans="13:13" x14ac:dyDescent="0.25">
      <c r="M878" s="7"/>
    </row>
    <row r="879" spans="13:13" x14ac:dyDescent="0.25">
      <c r="M879" s="7"/>
    </row>
    <row r="880" spans="13:13" x14ac:dyDescent="0.25">
      <c r="M880" s="7"/>
    </row>
    <row r="881" spans="13:13" x14ac:dyDescent="0.25">
      <c r="M881" s="7"/>
    </row>
    <row r="882" spans="13:13" x14ac:dyDescent="0.25">
      <c r="M882" s="7"/>
    </row>
    <row r="883" spans="13:13" x14ac:dyDescent="0.25">
      <c r="M883" s="7"/>
    </row>
    <row r="884" spans="13:13" x14ac:dyDescent="0.25">
      <c r="M884" s="7"/>
    </row>
    <row r="885" spans="13:13" x14ac:dyDescent="0.25">
      <c r="M885" s="7"/>
    </row>
    <row r="886" spans="13:13" x14ac:dyDescent="0.25">
      <c r="M886" s="7"/>
    </row>
    <row r="887" spans="13:13" x14ac:dyDescent="0.25">
      <c r="M887" s="7"/>
    </row>
    <row r="888" spans="13:13" x14ac:dyDescent="0.25">
      <c r="M888" s="7"/>
    </row>
    <row r="889" spans="13:13" x14ac:dyDescent="0.25">
      <c r="M889" s="7"/>
    </row>
    <row r="890" spans="13:13" x14ac:dyDescent="0.25">
      <c r="M890" s="7"/>
    </row>
    <row r="891" spans="13:13" x14ac:dyDescent="0.25">
      <c r="M891" s="7"/>
    </row>
    <row r="892" spans="13:13" x14ac:dyDescent="0.25">
      <c r="M892" s="7"/>
    </row>
    <row r="893" spans="13:13" x14ac:dyDescent="0.25">
      <c r="M893" s="7"/>
    </row>
    <row r="894" spans="13:13" x14ac:dyDescent="0.25">
      <c r="M894" s="7"/>
    </row>
    <row r="895" spans="13:13" x14ac:dyDescent="0.25">
      <c r="M895" s="7"/>
    </row>
    <row r="896" spans="13:13" x14ac:dyDescent="0.25">
      <c r="M896" s="7"/>
    </row>
    <row r="897" spans="13:13" x14ac:dyDescent="0.25">
      <c r="M897" s="7"/>
    </row>
    <row r="898" spans="13:13" x14ac:dyDescent="0.25">
      <c r="M898" s="7"/>
    </row>
    <row r="899" spans="13:13" x14ac:dyDescent="0.25">
      <c r="M899" s="7"/>
    </row>
    <row r="900" spans="13:13" x14ac:dyDescent="0.25">
      <c r="M900" s="7"/>
    </row>
    <row r="901" spans="13:13" x14ac:dyDescent="0.25">
      <c r="M901" s="7"/>
    </row>
    <row r="902" spans="13:13" x14ac:dyDescent="0.25">
      <c r="M902" s="7"/>
    </row>
    <row r="903" spans="13:13" x14ac:dyDescent="0.25">
      <c r="M903" s="7"/>
    </row>
    <row r="904" spans="13:13" x14ac:dyDescent="0.25">
      <c r="M904" s="7"/>
    </row>
    <row r="905" spans="13:13" x14ac:dyDescent="0.25">
      <c r="M905" s="7"/>
    </row>
    <row r="906" spans="13:13" x14ac:dyDescent="0.25">
      <c r="M906" s="7"/>
    </row>
    <row r="907" spans="13:13" x14ac:dyDescent="0.25">
      <c r="M907" s="7"/>
    </row>
    <row r="908" spans="13:13" x14ac:dyDescent="0.25">
      <c r="M908" s="7"/>
    </row>
    <row r="909" spans="13:13" x14ac:dyDescent="0.25">
      <c r="M909" s="7"/>
    </row>
    <row r="910" spans="13:13" x14ac:dyDescent="0.25">
      <c r="M910" s="7"/>
    </row>
    <row r="911" spans="13:13" x14ac:dyDescent="0.25">
      <c r="M911" s="7"/>
    </row>
    <row r="912" spans="13:13" x14ac:dyDescent="0.25">
      <c r="M912" s="7"/>
    </row>
    <row r="913" spans="13:13" x14ac:dyDescent="0.25">
      <c r="M913" s="7"/>
    </row>
    <row r="914" spans="13:13" x14ac:dyDescent="0.25">
      <c r="M914" s="7"/>
    </row>
    <row r="915" spans="13:13" x14ac:dyDescent="0.25">
      <c r="M915" s="7"/>
    </row>
    <row r="916" spans="13:13" x14ac:dyDescent="0.25">
      <c r="M916" s="7"/>
    </row>
    <row r="917" spans="13:13" x14ac:dyDescent="0.25">
      <c r="M917" s="7"/>
    </row>
    <row r="918" spans="13:13" x14ac:dyDescent="0.25">
      <c r="M918" s="7"/>
    </row>
    <row r="919" spans="13:13" x14ac:dyDescent="0.25">
      <c r="M919" s="7"/>
    </row>
    <row r="920" spans="13:13" x14ac:dyDescent="0.25">
      <c r="M920" s="7"/>
    </row>
    <row r="921" spans="13:13" x14ac:dyDescent="0.25">
      <c r="M921" s="7"/>
    </row>
    <row r="922" spans="13:13" x14ac:dyDescent="0.25">
      <c r="M922" s="7"/>
    </row>
    <row r="923" spans="13:13" x14ac:dyDescent="0.25">
      <c r="M923" s="7"/>
    </row>
    <row r="924" spans="13:13" x14ac:dyDescent="0.25">
      <c r="M924" s="7"/>
    </row>
    <row r="925" spans="13:13" x14ac:dyDescent="0.25">
      <c r="M925" s="7"/>
    </row>
    <row r="926" spans="13:13" x14ac:dyDescent="0.25">
      <c r="M926" s="7"/>
    </row>
    <row r="927" spans="13:13" x14ac:dyDescent="0.25">
      <c r="M927" s="7"/>
    </row>
    <row r="928" spans="13:13" x14ac:dyDescent="0.25">
      <c r="M928" s="7"/>
    </row>
    <row r="929" spans="13:13" x14ac:dyDescent="0.25">
      <c r="M929" s="7"/>
    </row>
    <row r="930" spans="13:13" x14ac:dyDescent="0.25">
      <c r="M930" s="7"/>
    </row>
    <row r="931" spans="13:13" x14ac:dyDescent="0.25">
      <c r="M931" s="7"/>
    </row>
    <row r="932" spans="13:13" x14ac:dyDescent="0.25">
      <c r="M932" s="7"/>
    </row>
    <row r="933" spans="13:13" x14ac:dyDescent="0.25">
      <c r="M933" s="7"/>
    </row>
    <row r="934" spans="13:13" x14ac:dyDescent="0.25">
      <c r="M934" s="7"/>
    </row>
    <row r="935" spans="13:13" x14ac:dyDescent="0.25">
      <c r="M935" s="7"/>
    </row>
    <row r="936" spans="13:13" x14ac:dyDescent="0.25">
      <c r="M936" s="7"/>
    </row>
    <row r="937" spans="13:13" x14ac:dyDescent="0.25">
      <c r="M937" s="7"/>
    </row>
    <row r="938" spans="13:13" x14ac:dyDescent="0.25">
      <c r="M938" s="7"/>
    </row>
    <row r="939" spans="13:13" x14ac:dyDescent="0.25">
      <c r="M939" s="7"/>
    </row>
    <row r="940" spans="13:13" x14ac:dyDescent="0.25">
      <c r="M940" s="7"/>
    </row>
    <row r="941" spans="13:13" x14ac:dyDescent="0.25">
      <c r="M941" s="7"/>
    </row>
    <row r="942" spans="13:13" x14ac:dyDescent="0.25">
      <c r="M942" s="7"/>
    </row>
    <row r="943" spans="13:13" x14ac:dyDescent="0.25">
      <c r="M943" s="7"/>
    </row>
    <row r="944" spans="13:13" x14ac:dyDescent="0.25">
      <c r="M944" s="7"/>
    </row>
    <row r="945" spans="13:13" x14ac:dyDescent="0.25">
      <c r="M945" s="7"/>
    </row>
    <row r="946" spans="13:13" x14ac:dyDescent="0.25">
      <c r="M946" s="7"/>
    </row>
    <row r="947" spans="13:13" x14ac:dyDescent="0.25">
      <c r="M947" s="7"/>
    </row>
    <row r="948" spans="13:13" x14ac:dyDescent="0.25">
      <c r="M948" s="7"/>
    </row>
    <row r="949" spans="13:13" x14ac:dyDescent="0.25">
      <c r="M949" s="7"/>
    </row>
    <row r="950" spans="13:13" x14ac:dyDescent="0.25">
      <c r="M950" s="7"/>
    </row>
    <row r="951" spans="13:13" x14ac:dyDescent="0.25">
      <c r="M951" s="7"/>
    </row>
    <row r="952" spans="13:13" x14ac:dyDescent="0.25">
      <c r="M952" s="7"/>
    </row>
    <row r="953" spans="13:13" x14ac:dyDescent="0.25">
      <c r="M953" s="7"/>
    </row>
    <row r="954" spans="13:13" x14ac:dyDescent="0.25">
      <c r="M954" s="7"/>
    </row>
    <row r="955" spans="13:13" x14ac:dyDescent="0.25">
      <c r="M955" s="7"/>
    </row>
    <row r="956" spans="13:13" x14ac:dyDescent="0.25">
      <c r="M956" s="7"/>
    </row>
    <row r="957" spans="13:13" x14ac:dyDescent="0.25">
      <c r="M957" s="7"/>
    </row>
    <row r="958" spans="13:13" x14ac:dyDescent="0.25">
      <c r="M958" s="7"/>
    </row>
    <row r="959" spans="13:13" x14ac:dyDescent="0.25">
      <c r="M959" s="7"/>
    </row>
    <row r="960" spans="13:13" x14ac:dyDescent="0.25">
      <c r="M960" s="7"/>
    </row>
    <row r="961" spans="13:13" x14ac:dyDescent="0.25">
      <c r="M961" s="7"/>
    </row>
    <row r="962" spans="13:13" x14ac:dyDescent="0.25">
      <c r="M962" s="7"/>
    </row>
    <row r="963" spans="13:13" x14ac:dyDescent="0.25">
      <c r="M963" s="7"/>
    </row>
    <row r="964" spans="13:13" x14ac:dyDescent="0.25">
      <c r="M964" s="7"/>
    </row>
    <row r="965" spans="13:13" x14ac:dyDescent="0.25">
      <c r="M965" s="7"/>
    </row>
    <row r="966" spans="13:13" x14ac:dyDescent="0.25">
      <c r="M966" s="7"/>
    </row>
    <row r="967" spans="13:13" x14ac:dyDescent="0.25">
      <c r="M967" s="7"/>
    </row>
    <row r="968" spans="13:13" x14ac:dyDescent="0.25">
      <c r="M968" s="7"/>
    </row>
    <row r="969" spans="13:13" x14ac:dyDescent="0.25">
      <c r="M969" s="7"/>
    </row>
    <row r="970" spans="13:13" x14ac:dyDescent="0.25">
      <c r="M970" s="7"/>
    </row>
    <row r="971" spans="13:13" x14ac:dyDescent="0.25">
      <c r="M971" s="7"/>
    </row>
    <row r="972" spans="13:13" x14ac:dyDescent="0.25">
      <c r="M972" s="7"/>
    </row>
    <row r="973" spans="13:13" x14ac:dyDescent="0.25">
      <c r="M973" s="7"/>
    </row>
    <row r="974" spans="13:13" x14ac:dyDescent="0.25">
      <c r="M974" s="7"/>
    </row>
    <row r="975" spans="13:13" x14ac:dyDescent="0.25">
      <c r="M975" s="7"/>
    </row>
    <row r="976" spans="13:13" x14ac:dyDescent="0.25">
      <c r="M976" s="7"/>
    </row>
    <row r="977" spans="13:13" x14ac:dyDescent="0.25">
      <c r="M977" s="7"/>
    </row>
    <row r="978" spans="13:13" x14ac:dyDescent="0.25">
      <c r="M978" s="7"/>
    </row>
    <row r="979" spans="13:13" x14ac:dyDescent="0.25">
      <c r="M979" s="7"/>
    </row>
    <row r="980" spans="13:13" x14ac:dyDescent="0.25">
      <c r="M980" s="7"/>
    </row>
    <row r="981" spans="13:13" x14ac:dyDescent="0.25">
      <c r="M981" s="7"/>
    </row>
    <row r="982" spans="13:13" x14ac:dyDescent="0.25">
      <c r="M982" s="7"/>
    </row>
    <row r="983" spans="13:13" x14ac:dyDescent="0.25">
      <c r="M983" s="7"/>
    </row>
    <row r="984" spans="13:13" x14ac:dyDescent="0.25">
      <c r="M984" s="7"/>
    </row>
    <row r="985" spans="13:13" x14ac:dyDescent="0.25">
      <c r="M985" s="7"/>
    </row>
    <row r="986" spans="13:13" x14ac:dyDescent="0.25">
      <c r="M986" s="7"/>
    </row>
    <row r="987" spans="13:13" x14ac:dyDescent="0.25">
      <c r="M987" s="7"/>
    </row>
    <row r="988" spans="13:13" x14ac:dyDescent="0.25">
      <c r="M988" s="7"/>
    </row>
    <row r="989" spans="13:13" x14ac:dyDescent="0.25">
      <c r="M989" s="7"/>
    </row>
    <row r="990" spans="13:13" x14ac:dyDescent="0.25">
      <c r="M990" s="7"/>
    </row>
    <row r="991" spans="13:13" x14ac:dyDescent="0.25">
      <c r="M991" s="7"/>
    </row>
    <row r="992" spans="13:13" x14ac:dyDescent="0.25">
      <c r="M992" s="7"/>
    </row>
    <row r="993" spans="13:13" x14ac:dyDescent="0.25">
      <c r="M993" s="7"/>
    </row>
    <row r="994" spans="13:13" x14ac:dyDescent="0.25">
      <c r="M994" s="7"/>
    </row>
    <row r="995" spans="13:13" x14ac:dyDescent="0.25">
      <c r="M995" s="7"/>
    </row>
    <row r="996" spans="13:13" x14ac:dyDescent="0.25">
      <c r="M996" s="7"/>
    </row>
    <row r="997" spans="13:13" x14ac:dyDescent="0.25">
      <c r="M997" s="7"/>
    </row>
    <row r="998" spans="13:13" x14ac:dyDescent="0.25">
      <c r="M998" s="7"/>
    </row>
    <row r="999" spans="13:13" x14ac:dyDescent="0.25">
      <c r="M999" s="7"/>
    </row>
    <row r="1000" spans="13:13" x14ac:dyDescent="0.25">
      <c r="M1000" s="7"/>
    </row>
    <row r="1001" spans="13:13" x14ac:dyDescent="0.25">
      <c r="M1001" s="7"/>
    </row>
    <row r="1002" spans="13:13" x14ac:dyDescent="0.25">
      <c r="M1002" s="7"/>
    </row>
    <row r="1003" spans="13:13" x14ac:dyDescent="0.25">
      <c r="M1003" s="7"/>
    </row>
    <row r="1004" spans="13:13" x14ac:dyDescent="0.25">
      <c r="M1004" s="7"/>
    </row>
    <row r="1005" spans="13:13" x14ac:dyDescent="0.25">
      <c r="M1005" s="7"/>
    </row>
    <row r="1006" spans="13:13" x14ac:dyDescent="0.25">
      <c r="M1006" s="7"/>
    </row>
    <row r="1007" spans="13:13" x14ac:dyDescent="0.25">
      <c r="M1007" s="7"/>
    </row>
    <row r="1008" spans="13:13" x14ac:dyDescent="0.25">
      <c r="M1008" s="7"/>
    </row>
    <row r="1009" spans="13:13" x14ac:dyDescent="0.25">
      <c r="M1009" s="7"/>
    </row>
    <row r="1010" spans="13:13" x14ac:dyDescent="0.25">
      <c r="M1010" s="7"/>
    </row>
    <row r="1011" spans="13:13" x14ac:dyDescent="0.25">
      <c r="M1011" s="7"/>
    </row>
    <row r="1012" spans="13:13" x14ac:dyDescent="0.25">
      <c r="M1012" s="7"/>
    </row>
    <row r="1013" spans="13:13" x14ac:dyDescent="0.25">
      <c r="M1013" s="7"/>
    </row>
    <row r="1014" spans="13:13" x14ac:dyDescent="0.25">
      <c r="M1014" s="7"/>
    </row>
    <row r="1015" spans="13:13" x14ac:dyDescent="0.25">
      <c r="M1015" s="7"/>
    </row>
    <row r="1016" spans="13:13" x14ac:dyDescent="0.25">
      <c r="M1016" s="7"/>
    </row>
    <row r="1017" spans="13:13" x14ac:dyDescent="0.25">
      <c r="M1017" s="7"/>
    </row>
    <row r="1018" spans="13:13" x14ac:dyDescent="0.25">
      <c r="M1018" s="7"/>
    </row>
    <row r="1019" spans="13:13" x14ac:dyDescent="0.25">
      <c r="M1019" s="7"/>
    </row>
    <row r="1020" spans="13:13" x14ac:dyDescent="0.25">
      <c r="M1020" s="7"/>
    </row>
    <row r="1021" spans="13:13" x14ac:dyDescent="0.25">
      <c r="M1021" s="7"/>
    </row>
    <row r="1022" spans="13:13" x14ac:dyDescent="0.25">
      <c r="M1022" s="7"/>
    </row>
    <row r="1023" spans="13:13" x14ac:dyDescent="0.25">
      <c r="M1023" s="7"/>
    </row>
    <row r="1024" spans="13:13" x14ac:dyDescent="0.25">
      <c r="M1024" s="7"/>
    </row>
    <row r="1025" spans="13:13" x14ac:dyDescent="0.25">
      <c r="M1025" s="7"/>
    </row>
    <row r="1026" spans="13:13" x14ac:dyDescent="0.25">
      <c r="M1026" s="7"/>
    </row>
    <row r="1027" spans="13:13" x14ac:dyDescent="0.25">
      <c r="M1027" s="7"/>
    </row>
    <row r="1028" spans="13:13" x14ac:dyDescent="0.25">
      <c r="M1028" s="7"/>
    </row>
    <row r="1029" spans="13:13" x14ac:dyDescent="0.25">
      <c r="M1029" s="7"/>
    </row>
    <row r="1030" spans="13:13" x14ac:dyDescent="0.25">
      <c r="M1030" s="7"/>
    </row>
    <row r="1031" spans="13:13" x14ac:dyDescent="0.25">
      <c r="M1031" s="7"/>
    </row>
    <row r="1032" spans="13:13" x14ac:dyDescent="0.25">
      <c r="M1032" s="7"/>
    </row>
    <row r="1033" spans="13:13" x14ac:dyDescent="0.25">
      <c r="M1033" s="7"/>
    </row>
    <row r="1034" spans="13:13" x14ac:dyDescent="0.25">
      <c r="M1034" s="7"/>
    </row>
    <row r="1035" spans="13:13" x14ac:dyDescent="0.25">
      <c r="M1035" s="7"/>
    </row>
    <row r="1036" spans="13:13" x14ac:dyDescent="0.25">
      <c r="M1036" s="7"/>
    </row>
    <row r="1037" spans="13:13" x14ac:dyDescent="0.25">
      <c r="M1037" s="7"/>
    </row>
    <row r="1038" spans="13:13" x14ac:dyDescent="0.25">
      <c r="M1038" s="7"/>
    </row>
    <row r="1039" spans="13:13" x14ac:dyDescent="0.25">
      <c r="M1039" s="7"/>
    </row>
    <row r="1040" spans="13:13" x14ac:dyDescent="0.25">
      <c r="M1040" s="7"/>
    </row>
    <row r="1041" spans="13:13" x14ac:dyDescent="0.25">
      <c r="M1041" s="7"/>
    </row>
    <row r="1042" spans="13:13" x14ac:dyDescent="0.25">
      <c r="M1042" s="7"/>
    </row>
    <row r="1043" spans="13:13" x14ac:dyDescent="0.25">
      <c r="M1043" s="7"/>
    </row>
    <row r="1044" spans="13:13" x14ac:dyDescent="0.25">
      <c r="M1044" s="7"/>
    </row>
    <row r="1045" spans="13:13" x14ac:dyDescent="0.25">
      <c r="M1045" s="7"/>
    </row>
    <row r="1046" spans="13:13" x14ac:dyDescent="0.25">
      <c r="M1046" s="7"/>
    </row>
    <row r="1047" spans="13:13" x14ac:dyDescent="0.25">
      <c r="M1047" s="7"/>
    </row>
    <row r="1048" spans="13:13" x14ac:dyDescent="0.25">
      <c r="M1048" s="7"/>
    </row>
    <row r="1049" spans="13:13" x14ac:dyDescent="0.25">
      <c r="M1049" s="7"/>
    </row>
    <row r="1050" spans="13:13" x14ac:dyDescent="0.25">
      <c r="M1050" s="7"/>
    </row>
    <row r="1051" spans="13:13" x14ac:dyDescent="0.25">
      <c r="M1051" s="7"/>
    </row>
    <row r="1052" spans="13:13" x14ac:dyDescent="0.25">
      <c r="M1052" s="7"/>
    </row>
    <row r="1053" spans="13:13" x14ac:dyDescent="0.25">
      <c r="M1053" s="7"/>
    </row>
    <row r="1054" spans="13:13" x14ac:dyDescent="0.25">
      <c r="M1054" s="7"/>
    </row>
    <row r="1055" spans="13:13" x14ac:dyDescent="0.25">
      <c r="M1055" s="7"/>
    </row>
    <row r="1056" spans="13:13" x14ac:dyDescent="0.25">
      <c r="M1056" s="7"/>
    </row>
    <row r="1057" spans="13:13" x14ac:dyDescent="0.25">
      <c r="M1057" s="7"/>
    </row>
    <row r="1058" spans="13:13" x14ac:dyDescent="0.25">
      <c r="M1058" s="7"/>
    </row>
    <row r="1059" spans="13:13" x14ac:dyDescent="0.25">
      <c r="M1059" s="7"/>
    </row>
    <row r="1060" spans="13:13" x14ac:dyDescent="0.25">
      <c r="M1060" s="7"/>
    </row>
    <row r="1061" spans="13:13" x14ac:dyDescent="0.25">
      <c r="M1061" s="7"/>
    </row>
    <row r="1062" spans="13:13" x14ac:dyDescent="0.25">
      <c r="M1062" s="7"/>
    </row>
    <row r="1063" spans="13:13" x14ac:dyDescent="0.25">
      <c r="M1063" s="7"/>
    </row>
    <row r="1064" spans="13:13" x14ac:dyDescent="0.25">
      <c r="M1064" s="7"/>
    </row>
    <row r="1065" spans="13:13" x14ac:dyDescent="0.25">
      <c r="M1065" s="7"/>
    </row>
    <row r="1066" spans="13:13" x14ac:dyDescent="0.25">
      <c r="M1066" s="7"/>
    </row>
    <row r="1067" spans="13:13" x14ac:dyDescent="0.25">
      <c r="M1067" s="7"/>
    </row>
    <row r="1068" spans="13:13" x14ac:dyDescent="0.25">
      <c r="M1068" s="7"/>
    </row>
    <row r="1069" spans="13:13" x14ac:dyDescent="0.25">
      <c r="M1069" s="7"/>
    </row>
    <row r="1070" spans="13:13" x14ac:dyDescent="0.25">
      <c r="M1070" s="7"/>
    </row>
    <row r="1071" spans="13:13" x14ac:dyDescent="0.25">
      <c r="M1071" s="7"/>
    </row>
    <row r="1072" spans="13:13" x14ac:dyDescent="0.25">
      <c r="M1072" s="7"/>
    </row>
    <row r="1073" spans="13:13" x14ac:dyDescent="0.25">
      <c r="M1073" s="7"/>
    </row>
    <row r="1074" spans="13:13" x14ac:dyDescent="0.25">
      <c r="M1074" s="7"/>
    </row>
    <row r="1075" spans="13:13" x14ac:dyDescent="0.25">
      <c r="M1075" s="7"/>
    </row>
    <row r="1076" spans="13:13" x14ac:dyDescent="0.25">
      <c r="M1076" s="7"/>
    </row>
    <row r="1077" spans="13:13" x14ac:dyDescent="0.25">
      <c r="M1077" s="7"/>
    </row>
    <row r="1078" spans="13:13" x14ac:dyDescent="0.25">
      <c r="M1078" s="7"/>
    </row>
    <row r="1079" spans="13:13" x14ac:dyDescent="0.25">
      <c r="M1079" s="7"/>
    </row>
    <row r="1080" spans="13:13" x14ac:dyDescent="0.25">
      <c r="M1080" s="7"/>
    </row>
    <row r="1081" spans="13:13" x14ac:dyDescent="0.25">
      <c r="M1081" s="7"/>
    </row>
    <row r="1082" spans="13:13" x14ac:dyDescent="0.25">
      <c r="M1082" s="7"/>
    </row>
    <row r="1083" spans="13:13" x14ac:dyDescent="0.25">
      <c r="M1083" s="7"/>
    </row>
    <row r="1084" spans="13:13" x14ac:dyDescent="0.25">
      <c r="M1084" s="7"/>
    </row>
    <row r="1085" spans="13:13" x14ac:dyDescent="0.25">
      <c r="M1085" s="7"/>
    </row>
    <row r="1086" spans="13:13" x14ac:dyDescent="0.25">
      <c r="M1086" s="7"/>
    </row>
    <row r="1087" spans="13:13" x14ac:dyDescent="0.25">
      <c r="M1087" s="7"/>
    </row>
    <row r="1088" spans="13:13" x14ac:dyDescent="0.25">
      <c r="M1088" s="7"/>
    </row>
    <row r="1089" spans="13:13" x14ac:dyDescent="0.25">
      <c r="M1089" s="7"/>
    </row>
    <row r="1090" spans="13:13" x14ac:dyDescent="0.25">
      <c r="M1090" s="7"/>
    </row>
    <row r="1091" spans="13:13" x14ac:dyDescent="0.25">
      <c r="M1091" s="7"/>
    </row>
    <row r="1092" spans="13:13" x14ac:dyDescent="0.25">
      <c r="M1092" s="7"/>
    </row>
    <row r="1093" spans="13:13" x14ac:dyDescent="0.25">
      <c r="M1093" s="7"/>
    </row>
    <row r="1094" spans="13:13" x14ac:dyDescent="0.25">
      <c r="M1094" s="7"/>
    </row>
    <row r="1095" spans="13:13" x14ac:dyDescent="0.25">
      <c r="M1095" s="7"/>
    </row>
    <row r="1096" spans="13:13" x14ac:dyDescent="0.25">
      <c r="M1096" s="7"/>
    </row>
    <row r="1097" spans="13:13" x14ac:dyDescent="0.25">
      <c r="M1097" s="7"/>
    </row>
    <row r="1098" spans="13:13" x14ac:dyDescent="0.25">
      <c r="M1098" s="7"/>
    </row>
    <row r="1099" spans="13:13" x14ac:dyDescent="0.25">
      <c r="M1099" s="7"/>
    </row>
    <row r="1100" spans="13:13" x14ac:dyDescent="0.25">
      <c r="M1100" s="7"/>
    </row>
    <row r="1101" spans="13:13" x14ac:dyDescent="0.25">
      <c r="M1101" s="7"/>
    </row>
    <row r="1102" spans="13:13" x14ac:dyDescent="0.25">
      <c r="M1102" s="7"/>
    </row>
    <row r="1103" spans="13:13" x14ac:dyDescent="0.25">
      <c r="M1103" s="7"/>
    </row>
    <row r="1104" spans="13:13" x14ac:dyDescent="0.25">
      <c r="M1104" s="7"/>
    </row>
    <row r="1105" spans="13:13" x14ac:dyDescent="0.25">
      <c r="M1105" s="7"/>
    </row>
    <row r="1106" spans="13:13" x14ac:dyDescent="0.25">
      <c r="M1106" s="7"/>
    </row>
    <row r="1107" spans="13:13" x14ac:dyDescent="0.25">
      <c r="M1107" s="7"/>
    </row>
    <row r="1108" spans="13:13" x14ac:dyDescent="0.25">
      <c r="M1108" s="7"/>
    </row>
    <row r="1109" spans="13:13" x14ac:dyDescent="0.25">
      <c r="M1109" s="7"/>
    </row>
    <row r="1110" spans="13:13" x14ac:dyDescent="0.25">
      <c r="M1110" s="7"/>
    </row>
    <row r="1111" spans="13:13" x14ac:dyDescent="0.25">
      <c r="M1111" s="7"/>
    </row>
    <row r="1112" spans="13:13" x14ac:dyDescent="0.25">
      <c r="M1112" s="7"/>
    </row>
    <row r="1113" spans="13:13" x14ac:dyDescent="0.25">
      <c r="M1113" s="7"/>
    </row>
    <row r="1114" spans="13:13" x14ac:dyDescent="0.25">
      <c r="M1114" s="7"/>
    </row>
    <row r="1115" spans="13:13" x14ac:dyDescent="0.25">
      <c r="M1115" s="7"/>
    </row>
    <row r="1116" spans="13:13" x14ac:dyDescent="0.25">
      <c r="M1116" s="7"/>
    </row>
    <row r="1117" spans="13:13" x14ac:dyDescent="0.25">
      <c r="M1117" s="7"/>
    </row>
    <row r="1118" spans="13:13" x14ac:dyDescent="0.25">
      <c r="M1118" s="7"/>
    </row>
    <row r="1119" spans="13:13" x14ac:dyDescent="0.25">
      <c r="M1119" s="7"/>
    </row>
    <row r="1120" spans="13:13" x14ac:dyDescent="0.25">
      <c r="M1120" s="7"/>
    </row>
    <row r="1121" spans="13:13" x14ac:dyDescent="0.25">
      <c r="M1121" s="7"/>
    </row>
    <row r="1122" spans="13:13" x14ac:dyDescent="0.25">
      <c r="M1122" s="7"/>
    </row>
    <row r="1123" spans="13:13" x14ac:dyDescent="0.25">
      <c r="M1123" s="7"/>
    </row>
    <row r="1124" spans="13:13" x14ac:dyDescent="0.25">
      <c r="M1124" s="7"/>
    </row>
    <row r="1125" spans="13:13" x14ac:dyDescent="0.25">
      <c r="M1125" s="7"/>
    </row>
    <row r="1126" spans="13:13" x14ac:dyDescent="0.25">
      <c r="M1126" s="7"/>
    </row>
    <row r="1127" spans="13:13" x14ac:dyDescent="0.25">
      <c r="M1127" s="7"/>
    </row>
    <row r="1128" spans="13:13" x14ac:dyDescent="0.25">
      <c r="M1128" s="7"/>
    </row>
    <row r="1129" spans="13:13" x14ac:dyDescent="0.25">
      <c r="M1129" s="7"/>
    </row>
    <row r="1130" spans="13:13" x14ac:dyDescent="0.25">
      <c r="M1130" s="7"/>
    </row>
    <row r="1131" spans="13:13" x14ac:dyDescent="0.25">
      <c r="M1131" s="7"/>
    </row>
    <row r="1132" spans="13:13" x14ac:dyDescent="0.25">
      <c r="M1132" s="7"/>
    </row>
    <row r="1133" spans="13:13" x14ac:dyDescent="0.25">
      <c r="M1133" s="7"/>
    </row>
    <row r="1134" spans="13:13" x14ac:dyDescent="0.25">
      <c r="M1134" s="7"/>
    </row>
    <row r="1135" spans="13:13" x14ac:dyDescent="0.25">
      <c r="M1135" s="7"/>
    </row>
    <row r="1136" spans="13:13" x14ac:dyDescent="0.25">
      <c r="M1136" s="7"/>
    </row>
    <row r="1137" spans="13:13" x14ac:dyDescent="0.25">
      <c r="M1137" s="7"/>
    </row>
    <row r="1138" spans="13:13" x14ac:dyDescent="0.25">
      <c r="M1138" s="7"/>
    </row>
    <row r="1139" spans="13:13" x14ac:dyDescent="0.25">
      <c r="M1139" s="7"/>
    </row>
    <row r="1140" spans="13:13" x14ac:dyDescent="0.25">
      <c r="M1140" s="7"/>
    </row>
    <row r="1141" spans="13:13" x14ac:dyDescent="0.25">
      <c r="M1141" s="7"/>
    </row>
    <row r="1142" spans="13:13" x14ac:dyDescent="0.25">
      <c r="M1142" s="7"/>
    </row>
    <row r="1143" spans="13:13" x14ac:dyDescent="0.25">
      <c r="M1143" s="7"/>
    </row>
    <row r="1144" spans="13:13" x14ac:dyDescent="0.25">
      <c r="M1144" s="7"/>
    </row>
    <row r="1145" spans="13:13" x14ac:dyDescent="0.25">
      <c r="M1145" s="7"/>
    </row>
    <row r="1146" spans="13:13" x14ac:dyDescent="0.25">
      <c r="M1146" s="7"/>
    </row>
    <row r="1147" spans="13:13" x14ac:dyDescent="0.25">
      <c r="M1147" s="7"/>
    </row>
    <row r="1148" spans="13:13" x14ac:dyDescent="0.25">
      <c r="M1148" s="7"/>
    </row>
    <row r="1149" spans="13:13" x14ac:dyDescent="0.25">
      <c r="M1149" s="7"/>
    </row>
    <row r="1150" spans="13:13" x14ac:dyDescent="0.25">
      <c r="M1150" s="7"/>
    </row>
    <row r="1151" spans="13:13" x14ac:dyDescent="0.25">
      <c r="M1151" s="7"/>
    </row>
    <row r="1152" spans="13:13" x14ac:dyDescent="0.25">
      <c r="M1152" s="7"/>
    </row>
    <row r="1153" spans="13:13" x14ac:dyDescent="0.25">
      <c r="M1153" s="7"/>
    </row>
    <row r="1154" spans="13:13" x14ac:dyDescent="0.25">
      <c r="M1154" s="7"/>
    </row>
    <row r="1155" spans="13:13" x14ac:dyDescent="0.25">
      <c r="M1155" s="7"/>
    </row>
    <row r="1156" spans="13:13" x14ac:dyDescent="0.25">
      <c r="M1156" s="7"/>
    </row>
    <row r="1157" spans="13:13" x14ac:dyDescent="0.25">
      <c r="M1157" s="7"/>
    </row>
    <row r="1158" spans="13:13" x14ac:dyDescent="0.25">
      <c r="M1158" s="7"/>
    </row>
    <row r="1159" spans="13:13" x14ac:dyDescent="0.25">
      <c r="M1159" s="7"/>
    </row>
    <row r="1160" spans="13:13" x14ac:dyDescent="0.25">
      <c r="M1160" s="7"/>
    </row>
    <row r="1161" spans="13:13" x14ac:dyDescent="0.25">
      <c r="M1161" s="7"/>
    </row>
    <row r="1162" spans="13:13" x14ac:dyDescent="0.25">
      <c r="M1162" s="7"/>
    </row>
    <row r="1163" spans="13:13" x14ac:dyDescent="0.25">
      <c r="M1163" s="7"/>
    </row>
    <row r="1164" spans="13:13" x14ac:dyDescent="0.25">
      <c r="M1164" s="7"/>
    </row>
    <row r="1165" spans="13:13" x14ac:dyDescent="0.25">
      <c r="M1165" s="7"/>
    </row>
    <row r="1166" spans="13:13" x14ac:dyDescent="0.25">
      <c r="M1166" s="7"/>
    </row>
    <row r="1167" spans="13:13" x14ac:dyDescent="0.25">
      <c r="M1167" s="7"/>
    </row>
    <row r="1168" spans="13:13" x14ac:dyDescent="0.25">
      <c r="M1168" s="7"/>
    </row>
    <row r="1169" spans="13:13" x14ac:dyDescent="0.25">
      <c r="M1169" s="7"/>
    </row>
    <row r="1170" spans="13:13" x14ac:dyDescent="0.25">
      <c r="M1170" s="7"/>
    </row>
    <row r="1171" spans="13:13" x14ac:dyDescent="0.25">
      <c r="M1171" s="7"/>
    </row>
    <row r="1172" spans="13:13" x14ac:dyDescent="0.25">
      <c r="M1172" s="7"/>
    </row>
    <row r="1173" spans="13:13" x14ac:dyDescent="0.25">
      <c r="M1173" s="7"/>
    </row>
    <row r="1174" spans="13:13" x14ac:dyDescent="0.25">
      <c r="M1174" s="7"/>
    </row>
    <row r="1175" spans="13:13" x14ac:dyDescent="0.25">
      <c r="M1175" s="7"/>
    </row>
    <row r="1176" spans="13:13" x14ac:dyDescent="0.25">
      <c r="M1176" s="7"/>
    </row>
    <row r="1177" spans="13:13" x14ac:dyDescent="0.25">
      <c r="M1177" s="7"/>
    </row>
    <row r="1178" spans="13:13" x14ac:dyDescent="0.25">
      <c r="M1178" s="7"/>
    </row>
    <row r="1179" spans="13:13" x14ac:dyDescent="0.25">
      <c r="M1179" s="7"/>
    </row>
    <row r="1180" spans="13:13" x14ac:dyDescent="0.25">
      <c r="M1180" s="7"/>
    </row>
    <row r="1181" spans="13:13" x14ac:dyDescent="0.25">
      <c r="M1181" s="7"/>
    </row>
    <row r="1182" spans="13:13" x14ac:dyDescent="0.25">
      <c r="M1182" s="7"/>
    </row>
    <row r="1183" spans="13:13" x14ac:dyDescent="0.25">
      <c r="M1183" s="7"/>
    </row>
    <row r="1184" spans="13:13" x14ac:dyDescent="0.25">
      <c r="M1184" s="7"/>
    </row>
    <row r="1185" spans="13:13" x14ac:dyDescent="0.25">
      <c r="M1185" s="7"/>
    </row>
    <row r="1186" spans="13:13" x14ac:dyDescent="0.25">
      <c r="M1186" s="7"/>
    </row>
    <row r="1187" spans="13:13" x14ac:dyDescent="0.25">
      <c r="M1187" s="7"/>
    </row>
    <row r="1188" spans="13:13" x14ac:dyDescent="0.25">
      <c r="M1188" s="7"/>
    </row>
    <row r="1189" spans="13:13" x14ac:dyDescent="0.25">
      <c r="M1189" s="7"/>
    </row>
    <row r="1190" spans="13:13" x14ac:dyDescent="0.25">
      <c r="M1190" s="7"/>
    </row>
    <row r="1191" spans="13:13" x14ac:dyDescent="0.25">
      <c r="M1191" s="7"/>
    </row>
    <row r="1192" spans="13:13" x14ac:dyDescent="0.25">
      <c r="M1192" s="7"/>
    </row>
    <row r="1193" spans="13:13" x14ac:dyDescent="0.25">
      <c r="M1193" s="7"/>
    </row>
    <row r="1194" spans="13:13" x14ac:dyDescent="0.25">
      <c r="M1194" s="7"/>
    </row>
    <row r="1195" spans="13:13" x14ac:dyDescent="0.25">
      <c r="M1195" s="7"/>
    </row>
    <row r="1196" spans="13:13" x14ac:dyDescent="0.25">
      <c r="M1196" s="7"/>
    </row>
    <row r="1197" spans="13:13" x14ac:dyDescent="0.25">
      <c r="M1197" s="7"/>
    </row>
    <row r="1198" spans="13:13" x14ac:dyDescent="0.25">
      <c r="M1198" s="7"/>
    </row>
    <row r="1199" spans="13:13" x14ac:dyDescent="0.25">
      <c r="M1199" s="7"/>
    </row>
    <row r="1200" spans="13:13" x14ac:dyDescent="0.25">
      <c r="M1200" s="7"/>
    </row>
    <row r="1201" spans="13:13" x14ac:dyDescent="0.25">
      <c r="M1201" s="7"/>
    </row>
    <row r="1202" spans="13:13" x14ac:dyDescent="0.25">
      <c r="M1202" s="7"/>
    </row>
    <row r="1203" spans="13:13" x14ac:dyDescent="0.25">
      <c r="M1203" s="7"/>
    </row>
    <row r="1204" spans="13:13" x14ac:dyDescent="0.25">
      <c r="M1204" s="7"/>
    </row>
    <row r="1205" spans="13:13" x14ac:dyDescent="0.25">
      <c r="M1205" s="7"/>
    </row>
    <row r="1206" spans="13:13" x14ac:dyDescent="0.25">
      <c r="M1206" s="7"/>
    </row>
    <row r="1207" spans="13:13" x14ac:dyDescent="0.25">
      <c r="M1207" s="7"/>
    </row>
    <row r="1208" spans="13:13" x14ac:dyDescent="0.25">
      <c r="M1208" s="7"/>
    </row>
    <row r="1209" spans="13:13" x14ac:dyDescent="0.25">
      <c r="M1209" s="7"/>
    </row>
    <row r="1210" spans="13:13" x14ac:dyDescent="0.25">
      <c r="M1210" s="7"/>
    </row>
    <row r="1211" spans="13:13" x14ac:dyDescent="0.25">
      <c r="M1211" s="7"/>
    </row>
    <row r="1212" spans="13:13" x14ac:dyDescent="0.25">
      <c r="M1212" s="7"/>
    </row>
    <row r="1213" spans="13:13" x14ac:dyDescent="0.25">
      <c r="M1213" s="7"/>
    </row>
    <row r="1214" spans="13:13" x14ac:dyDescent="0.25">
      <c r="M1214" s="7"/>
    </row>
    <row r="1215" spans="13:13" x14ac:dyDescent="0.25">
      <c r="M1215" s="7"/>
    </row>
    <row r="1216" spans="13:13" x14ac:dyDescent="0.25">
      <c r="M1216" s="7"/>
    </row>
    <row r="1217" spans="13:13" x14ac:dyDescent="0.25">
      <c r="M1217" s="7"/>
    </row>
    <row r="1218" spans="13:13" x14ac:dyDescent="0.25">
      <c r="M1218" s="7"/>
    </row>
    <row r="1219" spans="13:13" x14ac:dyDescent="0.25">
      <c r="M1219" s="7"/>
    </row>
    <row r="1220" spans="13:13" x14ac:dyDescent="0.25">
      <c r="M1220" s="7"/>
    </row>
    <row r="1221" spans="13:13" x14ac:dyDescent="0.25">
      <c r="M1221" s="7"/>
    </row>
    <row r="1222" spans="13:13" x14ac:dyDescent="0.25">
      <c r="M1222" s="7"/>
    </row>
    <row r="1223" spans="13:13" x14ac:dyDescent="0.25">
      <c r="M1223" s="7"/>
    </row>
    <row r="1224" spans="13:13" x14ac:dyDescent="0.25">
      <c r="M1224" s="7"/>
    </row>
    <row r="1225" spans="13:13" x14ac:dyDescent="0.25">
      <c r="M1225" s="7"/>
    </row>
    <row r="1226" spans="13:13" x14ac:dyDescent="0.25">
      <c r="M1226" s="7"/>
    </row>
    <row r="1227" spans="13:13" x14ac:dyDescent="0.25">
      <c r="M1227" s="7"/>
    </row>
    <row r="1228" spans="13:13" x14ac:dyDescent="0.25">
      <c r="M1228" s="7"/>
    </row>
    <row r="1229" spans="13:13" x14ac:dyDescent="0.25">
      <c r="M1229" s="7"/>
    </row>
    <row r="1230" spans="13:13" x14ac:dyDescent="0.25">
      <c r="M1230" s="7"/>
    </row>
    <row r="1231" spans="13:13" x14ac:dyDescent="0.25">
      <c r="M1231" s="7"/>
    </row>
    <row r="1232" spans="13:13" x14ac:dyDescent="0.25">
      <c r="M1232" s="7"/>
    </row>
    <row r="1233" spans="13:13" x14ac:dyDescent="0.25">
      <c r="M1233" s="7"/>
    </row>
    <row r="1234" spans="13:13" x14ac:dyDescent="0.25">
      <c r="M1234" s="7"/>
    </row>
    <row r="1235" spans="13:13" x14ac:dyDescent="0.25">
      <c r="M1235" s="7"/>
    </row>
    <row r="1236" spans="13:13" x14ac:dyDescent="0.25">
      <c r="M1236" s="7"/>
    </row>
    <row r="1237" spans="13:13" x14ac:dyDescent="0.25">
      <c r="M1237" s="7"/>
    </row>
    <row r="1238" spans="13:13" x14ac:dyDescent="0.25">
      <c r="M1238" s="7"/>
    </row>
    <row r="1239" spans="13:13" x14ac:dyDescent="0.25">
      <c r="M1239" s="7"/>
    </row>
    <row r="1240" spans="13:13" x14ac:dyDescent="0.25">
      <c r="M1240" s="7"/>
    </row>
    <row r="1241" spans="13:13" x14ac:dyDescent="0.25">
      <c r="M1241" s="7"/>
    </row>
    <row r="1242" spans="13:13" x14ac:dyDescent="0.25">
      <c r="M1242" s="7"/>
    </row>
    <row r="1243" spans="13:13" x14ac:dyDescent="0.25">
      <c r="M1243" s="7"/>
    </row>
    <row r="1244" spans="13:13" x14ac:dyDescent="0.25">
      <c r="M1244" s="7"/>
    </row>
    <row r="1245" spans="13:13" x14ac:dyDescent="0.25">
      <c r="M1245" s="7"/>
    </row>
    <row r="1246" spans="13:13" x14ac:dyDescent="0.25">
      <c r="M1246" s="7"/>
    </row>
    <row r="1247" spans="13:13" x14ac:dyDescent="0.25">
      <c r="M1247" s="7"/>
    </row>
    <row r="1248" spans="13:13" x14ac:dyDescent="0.25">
      <c r="M1248" s="7"/>
    </row>
    <row r="1249" spans="13:13" x14ac:dyDescent="0.25">
      <c r="M1249" s="7"/>
    </row>
    <row r="1250" spans="13:13" x14ac:dyDescent="0.25">
      <c r="M1250" s="7"/>
    </row>
    <row r="1251" spans="13:13" x14ac:dyDescent="0.25">
      <c r="M1251" s="7"/>
    </row>
    <row r="1252" spans="13:13" x14ac:dyDescent="0.25">
      <c r="M1252" s="7"/>
    </row>
    <row r="1253" spans="13:13" x14ac:dyDescent="0.25">
      <c r="M1253" s="7"/>
    </row>
    <row r="1254" spans="13:13" x14ac:dyDescent="0.25">
      <c r="M1254" s="7"/>
    </row>
    <row r="1255" spans="13:13" x14ac:dyDescent="0.25">
      <c r="M1255" s="7"/>
    </row>
    <row r="1256" spans="13:13" x14ac:dyDescent="0.25">
      <c r="M1256" s="7"/>
    </row>
    <row r="1257" spans="13:13" x14ac:dyDescent="0.25">
      <c r="M1257" s="7"/>
    </row>
    <row r="1258" spans="13:13" x14ac:dyDescent="0.25">
      <c r="M1258" s="7"/>
    </row>
    <row r="1259" spans="13:13" x14ac:dyDescent="0.25">
      <c r="M1259" s="7"/>
    </row>
    <row r="1260" spans="13:13" x14ac:dyDescent="0.25">
      <c r="M1260" s="7"/>
    </row>
    <row r="1261" spans="13:13" x14ac:dyDescent="0.25">
      <c r="M1261" s="7"/>
    </row>
    <row r="1262" spans="13:13" x14ac:dyDescent="0.25">
      <c r="M1262" s="7"/>
    </row>
    <row r="1263" spans="13:13" x14ac:dyDescent="0.25">
      <c r="M1263" s="7"/>
    </row>
    <row r="1264" spans="13:13" x14ac:dyDescent="0.25">
      <c r="M1264" s="7"/>
    </row>
    <row r="1265" spans="13:13" x14ac:dyDescent="0.25">
      <c r="M1265" s="7"/>
    </row>
    <row r="1266" spans="13:13" x14ac:dyDescent="0.25">
      <c r="M1266" s="7"/>
    </row>
    <row r="1267" spans="13:13" x14ac:dyDescent="0.25">
      <c r="M1267" s="7"/>
    </row>
    <row r="1268" spans="13:13" x14ac:dyDescent="0.25">
      <c r="M1268" s="7"/>
    </row>
    <row r="1269" spans="13:13" x14ac:dyDescent="0.25">
      <c r="M1269" s="7"/>
    </row>
    <row r="1270" spans="13:13" x14ac:dyDescent="0.25">
      <c r="M1270" s="7"/>
    </row>
    <row r="1271" spans="13:13" x14ac:dyDescent="0.25">
      <c r="M1271" s="7"/>
    </row>
    <row r="1272" spans="13:13" x14ac:dyDescent="0.25">
      <c r="M1272" s="7"/>
    </row>
    <row r="1273" spans="13:13" x14ac:dyDescent="0.25">
      <c r="M1273" s="7"/>
    </row>
    <row r="1274" spans="13:13" x14ac:dyDescent="0.25">
      <c r="M1274" s="7"/>
    </row>
    <row r="1275" spans="13:13" x14ac:dyDescent="0.25">
      <c r="M1275" s="7"/>
    </row>
    <row r="1276" spans="13:13" x14ac:dyDescent="0.25">
      <c r="M1276" s="7"/>
    </row>
    <row r="1277" spans="13:13" x14ac:dyDescent="0.25">
      <c r="M1277" s="7"/>
    </row>
    <row r="1278" spans="13:13" x14ac:dyDescent="0.25">
      <c r="M1278" s="7"/>
    </row>
    <row r="1279" spans="13:13" x14ac:dyDescent="0.25">
      <c r="M1279" s="7"/>
    </row>
    <row r="1280" spans="13:13" x14ac:dyDescent="0.25">
      <c r="M1280" s="7"/>
    </row>
    <row r="1281" spans="13:13" x14ac:dyDescent="0.25">
      <c r="M1281" s="7"/>
    </row>
    <row r="1282" spans="13:13" x14ac:dyDescent="0.25">
      <c r="M1282" s="7"/>
    </row>
    <row r="1283" spans="13:13" x14ac:dyDescent="0.25">
      <c r="M1283" s="7"/>
    </row>
    <row r="1284" spans="13:13" x14ac:dyDescent="0.25">
      <c r="M1284" s="7"/>
    </row>
    <row r="1285" spans="13:13" x14ac:dyDescent="0.25">
      <c r="M1285" s="7"/>
    </row>
    <row r="1286" spans="13:13" x14ac:dyDescent="0.25">
      <c r="M1286" s="7"/>
    </row>
    <row r="1287" spans="13:13" x14ac:dyDescent="0.25">
      <c r="M1287" s="7"/>
    </row>
    <row r="1288" spans="13:13" x14ac:dyDescent="0.25">
      <c r="M1288" s="7"/>
    </row>
    <row r="1289" spans="13:13" x14ac:dyDescent="0.25">
      <c r="M1289" s="7"/>
    </row>
    <row r="1290" spans="13:13" x14ac:dyDescent="0.25">
      <c r="M1290" s="7"/>
    </row>
    <row r="1291" spans="13:13" x14ac:dyDescent="0.25">
      <c r="M1291" s="7"/>
    </row>
    <row r="1292" spans="13:13" x14ac:dyDescent="0.25">
      <c r="M1292" s="7"/>
    </row>
    <row r="1293" spans="13:13" x14ac:dyDescent="0.25">
      <c r="M1293" s="7"/>
    </row>
    <row r="1294" spans="13:13" x14ac:dyDescent="0.25">
      <c r="M1294" s="7"/>
    </row>
    <row r="1295" spans="13:13" x14ac:dyDescent="0.25">
      <c r="M1295" s="7"/>
    </row>
    <row r="1296" spans="13:13" x14ac:dyDescent="0.25">
      <c r="M1296" s="7"/>
    </row>
    <row r="1297" spans="13:13" x14ac:dyDescent="0.25">
      <c r="M1297" s="7"/>
    </row>
    <row r="1298" spans="13:13" x14ac:dyDescent="0.25">
      <c r="M1298" s="7"/>
    </row>
    <row r="1299" spans="13:13" x14ac:dyDescent="0.25">
      <c r="M1299" s="7"/>
    </row>
    <row r="1300" spans="13:13" x14ac:dyDescent="0.25">
      <c r="M1300" s="7"/>
    </row>
    <row r="1301" spans="13:13" x14ac:dyDescent="0.25">
      <c r="M1301" s="7"/>
    </row>
    <row r="1302" spans="13:13" x14ac:dyDescent="0.25">
      <c r="M1302" s="7"/>
    </row>
    <row r="1303" spans="13:13" x14ac:dyDescent="0.25">
      <c r="M1303" s="7"/>
    </row>
    <row r="1304" spans="13:13" x14ac:dyDescent="0.25">
      <c r="M1304" s="7"/>
    </row>
    <row r="1305" spans="13:13" x14ac:dyDescent="0.25">
      <c r="M1305" s="7"/>
    </row>
    <row r="1306" spans="13:13" x14ac:dyDescent="0.25">
      <c r="M1306" s="7"/>
    </row>
    <row r="1307" spans="13:13" x14ac:dyDescent="0.25">
      <c r="M1307" s="7"/>
    </row>
    <row r="1308" spans="13:13" x14ac:dyDescent="0.25">
      <c r="M1308" s="7"/>
    </row>
    <row r="1309" spans="13:13" x14ac:dyDescent="0.25">
      <c r="M1309" s="7"/>
    </row>
    <row r="1310" spans="13:13" x14ac:dyDescent="0.25">
      <c r="M1310" s="7"/>
    </row>
    <row r="1311" spans="13:13" x14ac:dyDescent="0.25">
      <c r="M1311" s="7"/>
    </row>
    <row r="1312" spans="13:13" x14ac:dyDescent="0.25">
      <c r="M1312" s="7"/>
    </row>
    <row r="1313" spans="13:13" x14ac:dyDescent="0.25">
      <c r="M1313" s="7"/>
    </row>
    <row r="1314" spans="13:13" x14ac:dyDescent="0.25">
      <c r="M1314" s="7"/>
    </row>
    <row r="1315" spans="13:13" x14ac:dyDescent="0.25">
      <c r="M1315" s="7"/>
    </row>
    <row r="1316" spans="13:13" x14ac:dyDescent="0.25">
      <c r="M1316" s="7"/>
    </row>
    <row r="1317" spans="13:13" x14ac:dyDescent="0.25">
      <c r="M1317" s="7"/>
    </row>
    <row r="1318" spans="13:13" x14ac:dyDescent="0.25">
      <c r="M1318" s="7"/>
    </row>
    <row r="1319" spans="13:13" x14ac:dyDescent="0.25">
      <c r="M1319" s="7"/>
    </row>
    <row r="1320" spans="13:13" x14ac:dyDescent="0.25">
      <c r="M1320" s="7"/>
    </row>
    <row r="1321" spans="13:13" x14ac:dyDescent="0.25">
      <c r="M1321" s="7"/>
    </row>
    <row r="1322" spans="13:13" x14ac:dyDescent="0.25">
      <c r="M1322" s="7"/>
    </row>
    <row r="1323" spans="13:13" x14ac:dyDescent="0.25">
      <c r="M1323" s="7"/>
    </row>
    <row r="1324" spans="13:13" x14ac:dyDescent="0.25">
      <c r="M1324" s="7"/>
    </row>
    <row r="1325" spans="13:13" x14ac:dyDescent="0.25">
      <c r="M1325" s="7"/>
    </row>
    <row r="1326" spans="13:13" x14ac:dyDescent="0.25">
      <c r="M1326" s="7"/>
    </row>
    <row r="1327" spans="13:13" x14ac:dyDescent="0.25">
      <c r="M1327" s="7"/>
    </row>
    <row r="1328" spans="13:13" x14ac:dyDescent="0.25">
      <c r="M1328" s="7"/>
    </row>
    <row r="1329" spans="13:13" x14ac:dyDescent="0.25">
      <c r="M1329" s="7"/>
    </row>
    <row r="1330" spans="13:13" x14ac:dyDescent="0.25">
      <c r="M1330" s="7"/>
    </row>
    <row r="1331" spans="13:13" x14ac:dyDescent="0.25">
      <c r="M1331" s="7"/>
    </row>
    <row r="1332" spans="13:13" x14ac:dyDescent="0.25">
      <c r="M1332" s="7"/>
    </row>
    <row r="1333" spans="13:13" x14ac:dyDescent="0.25">
      <c r="M1333" s="7"/>
    </row>
    <row r="1334" spans="13:13" x14ac:dyDescent="0.25">
      <c r="M1334" s="7"/>
    </row>
    <row r="1335" spans="13:13" x14ac:dyDescent="0.25">
      <c r="M1335" s="7"/>
    </row>
    <row r="1336" spans="13:13" x14ac:dyDescent="0.25">
      <c r="M1336" s="7"/>
    </row>
    <row r="1337" spans="13:13" x14ac:dyDescent="0.25">
      <c r="M1337" s="7"/>
    </row>
    <row r="1338" spans="13:13" x14ac:dyDescent="0.25">
      <c r="M1338" s="7"/>
    </row>
    <row r="1339" spans="13:13" x14ac:dyDescent="0.25">
      <c r="M1339" s="7"/>
    </row>
    <row r="1340" spans="13:13" x14ac:dyDescent="0.25">
      <c r="M1340" s="7"/>
    </row>
    <row r="1341" spans="13:13" x14ac:dyDescent="0.25">
      <c r="M1341" s="7"/>
    </row>
    <row r="1342" spans="13:13" x14ac:dyDescent="0.25">
      <c r="M1342" s="7"/>
    </row>
    <row r="1343" spans="13:13" x14ac:dyDescent="0.25">
      <c r="M1343" s="7"/>
    </row>
    <row r="1344" spans="13:13" x14ac:dyDescent="0.25">
      <c r="M1344" s="7"/>
    </row>
    <row r="1345" spans="13:13" x14ac:dyDescent="0.25">
      <c r="M1345" s="7"/>
    </row>
    <row r="1346" spans="13:13" x14ac:dyDescent="0.25">
      <c r="M1346" s="7"/>
    </row>
    <row r="1347" spans="13:13" x14ac:dyDescent="0.25">
      <c r="M1347" s="7"/>
    </row>
    <row r="1348" spans="13:13" x14ac:dyDescent="0.25">
      <c r="M1348" s="7"/>
    </row>
    <row r="1349" spans="13:13" x14ac:dyDescent="0.25">
      <c r="M1349" s="7"/>
    </row>
    <row r="1350" spans="13:13" x14ac:dyDescent="0.25">
      <c r="M1350" s="7"/>
    </row>
    <row r="1351" spans="13:13" x14ac:dyDescent="0.25">
      <c r="M1351" s="7"/>
    </row>
    <row r="1352" spans="13:13" x14ac:dyDescent="0.25">
      <c r="M1352" s="7"/>
    </row>
    <row r="1353" spans="13:13" x14ac:dyDescent="0.25">
      <c r="M1353" s="7"/>
    </row>
    <row r="1354" spans="13:13" x14ac:dyDescent="0.25">
      <c r="M1354" s="7"/>
    </row>
    <row r="1355" spans="13:13" x14ac:dyDescent="0.25">
      <c r="M1355" s="7"/>
    </row>
    <row r="1356" spans="13:13" x14ac:dyDescent="0.25">
      <c r="M1356" s="7"/>
    </row>
    <row r="1357" spans="13:13" x14ac:dyDescent="0.25">
      <c r="M1357" s="7"/>
    </row>
    <row r="1358" spans="13:13" x14ac:dyDescent="0.25">
      <c r="M1358" s="7"/>
    </row>
    <row r="1359" spans="13:13" x14ac:dyDescent="0.25">
      <c r="M1359" s="7"/>
    </row>
    <row r="1360" spans="13:13" x14ac:dyDescent="0.25">
      <c r="M1360" s="7"/>
    </row>
    <row r="1361" spans="13:13" x14ac:dyDescent="0.25">
      <c r="M1361" s="7"/>
    </row>
    <row r="1362" spans="13:13" x14ac:dyDescent="0.25">
      <c r="M1362" s="7"/>
    </row>
    <row r="1363" spans="13:13" x14ac:dyDescent="0.25">
      <c r="M1363" s="7"/>
    </row>
    <row r="1364" spans="13:13" x14ac:dyDescent="0.25">
      <c r="M1364" s="7"/>
    </row>
    <row r="1365" spans="13:13" x14ac:dyDescent="0.25">
      <c r="M1365" s="7"/>
    </row>
    <row r="1366" spans="13:13" x14ac:dyDescent="0.25">
      <c r="M1366" s="7"/>
    </row>
    <row r="1367" spans="13:13" x14ac:dyDescent="0.25">
      <c r="M1367" s="7"/>
    </row>
    <row r="1368" spans="13:13" x14ac:dyDescent="0.25">
      <c r="M1368" s="7"/>
    </row>
    <row r="1369" spans="13:13" x14ac:dyDescent="0.25">
      <c r="M1369" s="7"/>
    </row>
    <row r="1370" spans="13:13" x14ac:dyDescent="0.25">
      <c r="M1370" s="7"/>
    </row>
    <row r="1371" spans="13:13" x14ac:dyDescent="0.25">
      <c r="M1371" s="7"/>
    </row>
    <row r="1372" spans="13:13" x14ac:dyDescent="0.25">
      <c r="M1372" s="7"/>
    </row>
    <row r="1373" spans="13:13" x14ac:dyDescent="0.25">
      <c r="M1373" s="7"/>
    </row>
    <row r="1374" spans="13:13" x14ac:dyDescent="0.25">
      <c r="M1374" s="7"/>
    </row>
    <row r="1375" spans="13:13" x14ac:dyDescent="0.25">
      <c r="M1375" s="7"/>
    </row>
    <row r="1376" spans="13:13" x14ac:dyDescent="0.25">
      <c r="M1376" s="7"/>
    </row>
    <row r="1377" spans="13:13" x14ac:dyDescent="0.25">
      <c r="M1377" s="7"/>
    </row>
    <row r="1378" spans="13:13" x14ac:dyDescent="0.25">
      <c r="M1378" s="7"/>
    </row>
    <row r="1379" spans="13:13" x14ac:dyDescent="0.25">
      <c r="M1379" s="7"/>
    </row>
    <row r="1380" spans="13:13" x14ac:dyDescent="0.25">
      <c r="M1380" s="7"/>
    </row>
    <row r="1381" spans="13:13" x14ac:dyDescent="0.25">
      <c r="M1381" s="7"/>
    </row>
    <row r="1382" spans="13:13" x14ac:dyDescent="0.25">
      <c r="M1382" s="7"/>
    </row>
    <row r="1383" spans="13:13" x14ac:dyDescent="0.25">
      <c r="M1383" s="7"/>
    </row>
    <row r="1384" spans="13:13" x14ac:dyDescent="0.25">
      <c r="M1384" s="7"/>
    </row>
    <row r="1385" spans="13:13" x14ac:dyDescent="0.25">
      <c r="M1385" s="7"/>
    </row>
    <row r="1386" spans="13:13" x14ac:dyDescent="0.25">
      <c r="M1386" s="7"/>
    </row>
    <row r="1387" spans="13:13" x14ac:dyDescent="0.25">
      <c r="M1387" s="7"/>
    </row>
    <row r="1388" spans="13:13" x14ac:dyDescent="0.25">
      <c r="M1388" s="7"/>
    </row>
    <row r="1389" spans="13:13" x14ac:dyDescent="0.25">
      <c r="M1389" s="7"/>
    </row>
    <row r="1390" spans="13:13" x14ac:dyDescent="0.25">
      <c r="M1390" s="7"/>
    </row>
    <row r="1391" spans="13:13" x14ac:dyDescent="0.25">
      <c r="M1391" s="7"/>
    </row>
    <row r="1392" spans="13:13" x14ac:dyDescent="0.25">
      <c r="M1392" s="7"/>
    </row>
    <row r="1393" spans="13:13" x14ac:dyDescent="0.25">
      <c r="M1393" s="7"/>
    </row>
    <row r="1394" spans="13:13" x14ac:dyDescent="0.25">
      <c r="M1394" s="7"/>
    </row>
    <row r="1395" spans="13:13" x14ac:dyDescent="0.25">
      <c r="M1395" s="7"/>
    </row>
    <row r="1396" spans="13:13" x14ac:dyDescent="0.25">
      <c r="M1396" s="7"/>
    </row>
    <row r="1397" spans="13:13" x14ac:dyDescent="0.25">
      <c r="M1397" s="7"/>
    </row>
    <row r="1398" spans="13:13" x14ac:dyDescent="0.25">
      <c r="M1398" s="7"/>
    </row>
    <row r="1399" spans="13:13" x14ac:dyDescent="0.25">
      <c r="M1399" s="7"/>
    </row>
    <row r="1400" spans="13:13" x14ac:dyDescent="0.25">
      <c r="M1400" s="7"/>
    </row>
    <row r="1401" spans="13:13" x14ac:dyDescent="0.25">
      <c r="M1401" s="7"/>
    </row>
    <row r="1402" spans="13:13" x14ac:dyDescent="0.25">
      <c r="M1402" s="7"/>
    </row>
    <row r="1403" spans="13:13" x14ac:dyDescent="0.25">
      <c r="M1403" s="7"/>
    </row>
    <row r="1404" spans="13:13" x14ac:dyDescent="0.25">
      <c r="M1404" s="7"/>
    </row>
    <row r="1405" spans="13:13" x14ac:dyDescent="0.25">
      <c r="M1405" s="7"/>
    </row>
    <row r="1406" spans="13:13" x14ac:dyDescent="0.25">
      <c r="M1406" s="7"/>
    </row>
    <row r="1407" spans="13:13" x14ac:dyDescent="0.25">
      <c r="M1407" s="7"/>
    </row>
    <row r="1408" spans="13:13" x14ac:dyDescent="0.25">
      <c r="M1408" s="7"/>
    </row>
    <row r="1409" spans="13:13" x14ac:dyDescent="0.25">
      <c r="M1409" s="7"/>
    </row>
    <row r="1410" spans="13:13" x14ac:dyDescent="0.25">
      <c r="M1410" s="7"/>
    </row>
    <row r="1411" spans="13:13" x14ac:dyDescent="0.25">
      <c r="M1411" s="7"/>
    </row>
    <row r="1412" spans="13:13" x14ac:dyDescent="0.25">
      <c r="M1412" s="7"/>
    </row>
    <row r="1413" spans="13:13" x14ac:dyDescent="0.25">
      <c r="M1413" s="7"/>
    </row>
    <row r="1414" spans="13:13" x14ac:dyDescent="0.25">
      <c r="M1414" s="7"/>
    </row>
    <row r="1415" spans="13:13" x14ac:dyDescent="0.25">
      <c r="M1415" s="7"/>
    </row>
    <row r="1416" spans="13:13" x14ac:dyDescent="0.25">
      <c r="M1416" s="7"/>
    </row>
    <row r="1417" spans="13:13" x14ac:dyDescent="0.25">
      <c r="M1417" s="7"/>
    </row>
    <row r="1418" spans="13:13" x14ac:dyDescent="0.25">
      <c r="M1418" s="7"/>
    </row>
    <row r="1419" spans="13:13" x14ac:dyDescent="0.25">
      <c r="M1419" s="7"/>
    </row>
    <row r="1420" spans="13:13" x14ac:dyDescent="0.25">
      <c r="M1420" s="7"/>
    </row>
    <row r="1421" spans="13:13" x14ac:dyDescent="0.25">
      <c r="M1421" s="7"/>
    </row>
    <row r="1422" spans="13:13" x14ac:dyDescent="0.25">
      <c r="M1422" s="7"/>
    </row>
    <row r="1423" spans="13:13" x14ac:dyDescent="0.25">
      <c r="M1423" s="7"/>
    </row>
    <row r="1424" spans="13:13" x14ac:dyDescent="0.25">
      <c r="M1424" s="7"/>
    </row>
    <row r="1425" spans="13:13" x14ac:dyDescent="0.25">
      <c r="M1425" s="7"/>
    </row>
    <row r="1426" spans="13:13" x14ac:dyDescent="0.25">
      <c r="M1426" s="7"/>
    </row>
    <row r="1427" spans="13:13" x14ac:dyDescent="0.25">
      <c r="M1427" s="7"/>
    </row>
    <row r="1428" spans="13:13" x14ac:dyDescent="0.25">
      <c r="M1428" s="7"/>
    </row>
    <row r="1429" spans="13:13" x14ac:dyDescent="0.25">
      <c r="M1429" s="7"/>
    </row>
    <row r="1430" spans="13:13" x14ac:dyDescent="0.25">
      <c r="M1430" s="7"/>
    </row>
    <row r="1431" spans="13:13" x14ac:dyDescent="0.25">
      <c r="M1431" s="7"/>
    </row>
    <row r="1432" spans="13:13" x14ac:dyDescent="0.25">
      <c r="M1432" s="7"/>
    </row>
    <row r="1433" spans="13:13" x14ac:dyDescent="0.25">
      <c r="M1433" s="7"/>
    </row>
    <row r="1434" spans="13:13" x14ac:dyDescent="0.25">
      <c r="M1434" s="7"/>
    </row>
    <row r="1435" spans="13:13" x14ac:dyDescent="0.25">
      <c r="M1435" s="7"/>
    </row>
    <row r="1436" spans="13:13" x14ac:dyDescent="0.25">
      <c r="M1436" s="7"/>
    </row>
    <row r="1437" spans="13:13" x14ac:dyDescent="0.25">
      <c r="M1437" s="7"/>
    </row>
    <row r="1438" spans="13:13" x14ac:dyDescent="0.25">
      <c r="M1438" s="7"/>
    </row>
    <row r="1439" spans="13:13" x14ac:dyDescent="0.25">
      <c r="M1439" s="7"/>
    </row>
    <row r="1440" spans="13:13" x14ac:dyDescent="0.25">
      <c r="M1440" s="7"/>
    </row>
    <row r="1441" spans="13:13" x14ac:dyDescent="0.25">
      <c r="M1441" s="7"/>
    </row>
    <row r="1442" spans="13:13" x14ac:dyDescent="0.25">
      <c r="M1442" s="7"/>
    </row>
    <row r="1443" spans="13:13" x14ac:dyDescent="0.25">
      <c r="M1443" s="7"/>
    </row>
    <row r="1444" spans="13:13" x14ac:dyDescent="0.25">
      <c r="M1444" s="7"/>
    </row>
    <row r="1445" spans="13:13" x14ac:dyDescent="0.25">
      <c r="M1445" s="7"/>
    </row>
    <row r="1446" spans="13:13" x14ac:dyDescent="0.25">
      <c r="M1446" s="7"/>
    </row>
    <row r="1447" spans="13:13" x14ac:dyDescent="0.25">
      <c r="M1447" s="7"/>
    </row>
    <row r="1448" spans="13:13" x14ac:dyDescent="0.25">
      <c r="M1448" s="7"/>
    </row>
    <row r="1449" spans="13:13" x14ac:dyDescent="0.25">
      <c r="M1449" s="7"/>
    </row>
    <row r="1450" spans="13:13" x14ac:dyDescent="0.25">
      <c r="M1450" s="7"/>
    </row>
    <row r="1451" spans="13:13" x14ac:dyDescent="0.25">
      <c r="M1451" s="7"/>
    </row>
    <row r="1452" spans="13:13" x14ac:dyDescent="0.25">
      <c r="M1452" s="7"/>
    </row>
    <row r="1453" spans="13:13" x14ac:dyDescent="0.25">
      <c r="M1453" s="7"/>
    </row>
    <row r="1454" spans="13:13" x14ac:dyDescent="0.25">
      <c r="M1454" s="7"/>
    </row>
    <row r="1455" spans="13:13" x14ac:dyDescent="0.25">
      <c r="M1455" s="7"/>
    </row>
    <row r="1456" spans="13:13" x14ac:dyDescent="0.25">
      <c r="M1456" s="7"/>
    </row>
    <row r="1457" spans="13:13" x14ac:dyDescent="0.25">
      <c r="M1457" s="7"/>
    </row>
    <row r="1458" spans="13:13" x14ac:dyDescent="0.25">
      <c r="M1458" s="7"/>
    </row>
    <row r="1459" spans="13:13" x14ac:dyDescent="0.25">
      <c r="M1459" s="7"/>
    </row>
    <row r="1460" spans="13:13" x14ac:dyDescent="0.25">
      <c r="M1460" s="7"/>
    </row>
    <row r="1461" spans="13:13" x14ac:dyDescent="0.25">
      <c r="M1461" s="7"/>
    </row>
    <row r="1462" spans="13:13" x14ac:dyDescent="0.25">
      <c r="M1462" s="7"/>
    </row>
    <row r="1463" spans="13:13" x14ac:dyDescent="0.25">
      <c r="M1463" s="7"/>
    </row>
    <row r="1464" spans="13:13" x14ac:dyDescent="0.25">
      <c r="M1464" s="7"/>
    </row>
    <row r="1465" spans="13:13" x14ac:dyDescent="0.25">
      <c r="M1465" s="7"/>
    </row>
    <row r="1466" spans="13:13" x14ac:dyDescent="0.25">
      <c r="M1466" s="7"/>
    </row>
    <row r="1467" spans="13:13" x14ac:dyDescent="0.25">
      <c r="M1467" s="7"/>
    </row>
    <row r="1468" spans="13:13" x14ac:dyDescent="0.25">
      <c r="M1468" s="7"/>
    </row>
    <row r="1469" spans="13:13" x14ac:dyDescent="0.25">
      <c r="M1469" s="7"/>
    </row>
    <row r="1470" spans="13:13" x14ac:dyDescent="0.25">
      <c r="M1470" s="7"/>
    </row>
    <row r="1471" spans="13:13" x14ac:dyDescent="0.25">
      <c r="M1471" s="7"/>
    </row>
    <row r="1472" spans="13:13" x14ac:dyDescent="0.25">
      <c r="M1472" s="7"/>
    </row>
    <row r="1473" spans="13:13" x14ac:dyDescent="0.25">
      <c r="M1473" s="7"/>
    </row>
    <row r="1474" spans="13:13" x14ac:dyDescent="0.25">
      <c r="M1474" s="7"/>
    </row>
    <row r="1475" spans="13:13" x14ac:dyDescent="0.25">
      <c r="M1475" s="7"/>
    </row>
    <row r="1476" spans="13:13" x14ac:dyDescent="0.25">
      <c r="M1476" s="7"/>
    </row>
    <row r="1477" spans="13:13" x14ac:dyDescent="0.25">
      <c r="M1477" s="7"/>
    </row>
    <row r="1478" spans="13:13" x14ac:dyDescent="0.25">
      <c r="M1478" s="7"/>
    </row>
    <row r="1479" spans="13:13" x14ac:dyDescent="0.25">
      <c r="M1479" s="7"/>
    </row>
    <row r="1480" spans="13:13" x14ac:dyDescent="0.25">
      <c r="M1480" s="7"/>
    </row>
    <row r="1481" spans="13:13" x14ac:dyDescent="0.25">
      <c r="M1481" s="7"/>
    </row>
    <row r="1482" spans="13:13" x14ac:dyDescent="0.25">
      <c r="M1482" s="7"/>
    </row>
    <row r="1483" spans="13:13" x14ac:dyDescent="0.25">
      <c r="M1483" s="7"/>
    </row>
    <row r="1484" spans="13:13" x14ac:dyDescent="0.25">
      <c r="M1484" s="7"/>
    </row>
    <row r="1485" spans="13:13" x14ac:dyDescent="0.25">
      <c r="M1485" s="7"/>
    </row>
    <row r="1486" spans="13:13" x14ac:dyDescent="0.25">
      <c r="M1486" s="7"/>
    </row>
    <row r="1487" spans="13:13" x14ac:dyDescent="0.25">
      <c r="M1487" s="7"/>
    </row>
    <row r="1488" spans="13:13" x14ac:dyDescent="0.25">
      <c r="M1488" s="7"/>
    </row>
    <row r="1489" spans="13:13" x14ac:dyDescent="0.25">
      <c r="M1489" s="7"/>
    </row>
    <row r="1490" spans="13:13" x14ac:dyDescent="0.25">
      <c r="M1490" s="7"/>
    </row>
    <row r="1491" spans="13:13" x14ac:dyDescent="0.25">
      <c r="M1491" s="7"/>
    </row>
    <row r="1492" spans="13:13" x14ac:dyDescent="0.25">
      <c r="M1492" s="7"/>
    </row>
    <row r="1493" spans="13:13" x14ac:dyDescent="0.25">
      <c r="M1493" s="7"/>
    </row>
    <row r="1494" spans="13:13" x14ac:dyDescent="0.25">
      <c r="M1494" s="7"/>
    </row>
    <row r="1495" spans="13:13" x14ac:dyDescent="0.25">
      <c r="M1495" s="7"/>
    </row>
    <row r="1496" spans="13:13" x14ac:dyDescent="0.25">
      <c r="M1496" s="7"/>
    </row>
    <row r="1497" spans="13:13" x14ac:dyDescent="0.25">
      <c r="M1497" s="7"/>
    </row>
    <row r="1498" spans="13:13" x14ac:dyDescent="0.25">
      <c r="M1498" s="7"/>
    </row>
    <row r="1499" spans="13:13" x14ac:dyDescent="0.25">
      <c r="M1499" s="7"/>
    </row>
    <row r="1500" spans="13:13" x14ac:dyDescent="0.25">
      <c r="M1500" s="7"/>
    </row>
    <row r="1501" spans="13:13" x14ac:dyDescent="0.25">
      <c r="M1501" s="7"/>
    </row>
    <row r="1502" spans="13:13" x14ac:dyDescent="0.25">
      <c r="M1502" s="7"/>
    </row>
    <row r="1503" spans="13:13" x14ac:dyDescent="0.25">
      <c r="M1503" s="7"/>
    </row>
    <row r="1504" spans="13:13" x14ac:dyDescent="0.25">
      <c r="M1504" s="7"/>
    </row>
    <row r="1505" spans="13:13" x14ac:dyDescent="0.25">
      <c r="M1505" s="7"/>
    </row>
    <row r="1506" spans="13:13" x14ac:dyDescent="0.25">
      <c r="M1506" s="7"/>
    </row>
    <row r="1507" spans="13:13" x14ac:dyDescent="0.25">
      <c r="M1507" s="7"/>
    </row>
    <row r="1508" spans="13:13" x14ac:dyDescent="0.25">
      <c r="M1508" s="7"/>
    </row>
    <row r="1509" spans="13:13" x14ac:dyDescent="0.25">
      <c r="M1509" s="7"/>
    </row>
    <row r="1510" spans="13:13" x14ac:dyDescent="0.25">
      <c r="M1510" s="7"/>
    </row>
    <row r="1511" spans="13:13" x14ac:dyDescent="0.25">
      <c r="M1511" s="7"/>
    </row>
    <row r="1512" spans="13:13" x14ac:dyDescent="0.25">
      <c r="M1512" s="7"/>
    </row>
    <row r="1513" spans="13:13" x14ac:dyDescent="0.25">
      <c r="M1513" s="7"/>
    </row>
    <row r="1514" spans="13:13" x14ac:dyDescent="0.25">
      <c r="M1514" s="7"/>
    </row>
    <row r="1515" spans="13:13" x14ac:dyDescent="0.25">
      <c r="M1515" s="7"/>
    </row>
    <row r="1516" spans="13:13" x14ac:dyDescent="0.25">
      <c r="M1516" s="7"/>
    </row>
    <row r="1517" spans="13:13" x14ac:dyDescent="0.25">
      <c r="M1517" s="7"/>
    </row>
    <row r="1518" spans="13:13" x14ac:dyDescent="0.25">
      <c r="M1518" s="7"/>
    </row>
    <row r="1519" spans="13:13" x14ac:dyDescent="0.25">
      <c r="M1519" s="7"/>
    </row>
    <row r="1520" spans="13:13" x14ac:dyDescent="0.25">
      <c r="M1520" s="7"/>
    </row>
    <row r="1521" spans="13:13" x14ac:dyDescent="0.25">
      <c r="M1521" s="7"/>
    </row>
    <row r="1522" spans="13:13" x14ac:dyDescent="0.25">
      <c r="M1522" s="7"/>
    </row>
    <row r="1523" spans="13:13" x14ac:dyDescent="0.25">
      <c r="M1523" s="7"/>
    </row>
    <row r="1524" spans="13:13" x14ac:dyDescent="0.25">
      <c r="M1524" s="7"/>
    </row>
    <row r="1525" spans="13:13" x14ac:dyDescent="0.25">
      <c r="M1525" s="7"/>
    </row>
    <row r="1526" spans="13:13" x14ac:dyDescent="0.25">
      <c r="M1526" s="7"/>
    </row>
    <row r="1527" spans="13:13" x14ac:dyDescent="0.25">
      <c r="M1527" s="7"/>
    </row>
    <row r="1528" spans="13:13" x14ac:dyDescent="0.25">
      <c r="M1528" s="7"/>
    </row>
    <row r="1529" spans="13:13" x14ac:dyDescent="0.25">
      <c r="M1529" s="7"/>
    </row>
    <row r="1530" spans="13:13" x14ac:dyDescent="0.25">
      <c r="M1530" s="7"/>
    </row>
    <row r="1531" spans="13:13" x14ac:dyDescent="0.25">
      <c r="M1531" s="7"/>
    </row>
    <row r="1532" spans="13:13" x14ac:dyDescent="0.25">
      <c r="M1532" s="7"/>
    </row>
    <row r="1533" spans="13:13" x14ac:dyDescent="0.25">
      <c r="M1533" s="7"/>
    </row>
    <row r="1534" spans="13:13" x14ac:dyDescent="0.25">
      <c r="M1534" s="7"/>
    </row>
    <row r="1535" spans="13:13" x14ac:dyDescent="0.25">
      <c r="M1535" s="7"/>
    </row>
    <row r="1536" spans="13:13" x14ac:dyDescent="0.25">
      <c r="M1536" s="7"/>
    </row>
    <row r="1537" spans="13:13" x14ac:dyDescent="0.25">
      <c r="M1537" s="7"/>
    </row>
    <row r="1538" spans="13:13" x14ac:dyDescent="0.25">
      <c r="M1538" s="7"/>
    </row>
    <row r="1539" spans="13:13" x14ac:dyDescent="0.25">
      <c r="M1539" s="7"/>
    </row>
    <row r="1540" spans="13:13" x14ac:dyDescent="0.25">
      <c r="M1540" s="7"/>
    </row>
    <row r="1541" spans="13:13" x14ac:dyDescent="0.25">
      <c r="M1541" s="7"/>
    </row>
    <row r="1542" spans="13:13" x14ac:dyDescent="0.25">
      <c r="M1542" s="7"/>
    </row>
    <row r="1543" spans="13:13" x14ac:dyDescent="0.25">
      <c r="M1543" s="7"/>
    </row>
    <row r="1544" spans="13:13" x14ac:dyDescent="0.25">
      <c r="M1544" s="7"/>
    </row>
    <row r="1545" spans="13:13" x14ac:dyDescent="0.25">
      <c r="M1545" s="7"/>
    </row>
    <row r="1546" spans="13:13" x14ac:dyDescent="0.25">
      <c r="M1546" s="7"/>
    </row>
    <row r="1547" spans="13:13" x14ac:dyDescent="0.25">
      <c r="M1547" s="7"/>
    </row>
    <row r="1548" spans="13:13" x14ac:dyDescent="0.25">
      <c r="M1548" s="7"/>
    </row>
    <row r="1549" spans="13:13" x14ac:dyDescent="0.25">
      <c r="M1549" s="7"/>
    </row>
    <row r="1550" spans="13:13" x14ac:dyDescent="0.25">
      <c r="M1550" s="7"/>
    </row>
    <row r="1551" spans="13:13" x14ac:dyDescent="0.25">
      <c r="M1551" s="7"/>
    </row>
    <row r="1552" spans="13:13" x14ac:dyDescent="0.25">
      <c r="M1552" s="7"/>
    </row>
    <row r="1553" spans="13:13" x14ac:dyDescent="0.25">
      <c r="M1553" s="7"/>
    </row>
    <row r="1554" spans="13:13" x14ac:dyDescent="0.25">
      <c r="M1554" s="7"/>
    </row>
    <row r="1555" spans="13:13" x14ac:dyDescent="0.25">
      <c r="M1555" s="7"/>
    </row>
    <row r="1556" spans="13:13" x14ac:dyDescent="0.25">
      <c r="M1556" s="7"/>
    </row>
    <row r="1557" spans="13:13" x14ac:dyDescent="0.25">
      <c r="M1557" s="7"/>
    </row>
    <row r="1558" spans="13:13" x14ac:dyDescent="0.25">
      <c r="M1558" s="7"/>
    </row>
    <row r="1559" spans="13:13" x14ac:dyDescent="0.25">
      <c r="M1559" s="7"/>
    </row>
    <row r="1560" spans="13:13" x14ac:dyDescent="0.25">
      <c r="M1560" s="7"/>
    </row>
    <row r="1561" spans="13:13" x14ac:dyDescent="0.25">
      <c r="M1561" s="7"/>
    </row>
    <row r="1562" spans="13:13" x14ac:dyDescent="0.25">
      <c r="M1562" s="7"/>
    </row>
    <row r="1563" spans="13:13" x14ac:dyDescent="0.25">
      <c r="M1563" s="7"/>
    </row>
    <row r="1564" spans="13:13" x14ac:dyDescent="0.25">
      <c r="M1564" s="7"/>
    </row>
    <row r="1565" spans="13:13" x14ac:dyDescent="0.25">
      <c r="M1565" s="7"/>
    </row>
    <row r="1566" spans="13:13" x14ac:dyDescent="0.25">
      <c r="M1566" s="7"/>
    </row>
    <row r="1567" spans="13:13" x14ac:dyDescent="0.25">
      <c r="M1567" s="7"/>
    </row>
    <row r="1568" spans="13:13" x14ac:dyDescent="0.25">
      <c r="M1568" s="7"/>
    </row>
    <row r="1569" spans="13:13" x14ac:dyDescent="0.25">
      <c r="M1569" s="7"/>
    </row>
    <row r="1570" spans="13:13" x14ac:dyDescent="0.25">
      <c r="M1570" s="7"/>
    </row>
    <row r="1571" spans="13:13" x14ac:dyDescent="0.25">
      <c r="M1571" s="7"/>
    </row>
    <row r="1572" spans="13:13" x14ac:dyDescent="0.25">
      <c r="M1572" s="7"/>
    </row>
    <row r="1573" spans="13:13" x14ac:dyDescent="0.25">
      <c r="M1573" s="7"/>
    </row>
    <row r="1574" spans="13:13" x14ac:dyDescent="0.25">
      <c r="M1574" s="7"/>
    </row>
    <row r="1575" spans="13:13" x14ac:dyDescent="0.25">
      <c r="M1575" s="7"/>
    </row>
    <row r="1576" spans="13:13" x14ac:dyDescent="0.25">
      <c r="M1576" s="7"/>
    </row>
    <row r="1577" spans="13:13" x14ac:dyDescent="0.25">
      <c r="M1577" s="7"/>
    </row>
    <row r="1578" spans="13:13" x14ac:dyDescent="0.25">
      <c r="M1578" s="7"/>
    </row>
    <row r="1579" spans="13:13" x14ac:dyDescent="0.25">
      <c r="M1579" s="7"/>
    </row>
    <row r="1580" spans="13:13" x14ac:dyDescent="0.25">
      <c r="M1580" s="7"/>
    </row>
    <row r="1581" spans="13:13" x14ac:dyDescent="0.25">
      <c r="M1581" s="7"/>
    </row>
    <row r="1582" spans="13:13" x14ac:dyDescent="0.25">
      <c r="M1582" s="7"/>
    </row>
    <row r="1583" spans="13:13" x14ac:dyDescent="0.25">
      <c r="M1583" s="7"/>
    </row>
    <row r="1584" spans="13:13" x14ac:dyDescent="0.25">
      <c r="M1584" s="7"/>
    </row>
    <row r="1585" spans="13:13" x14ac:dyDescent="0.25">
      <c r="M1585" s="7"/>
    </row>
    <row r="1586" spans="13:13" x14ac:dyDescent="0.25">
      <c r="M1586" s="7"/>
    </row>
    <row r="1587" spans="13:13" x14ac:dyDescent="0.25">
      <c r="M1587" s="7"/>
    </row>
    <row r="1588" spans="13:13" x14ac:dyDescent="0.25">
      <c r="M1588" s="7"/>
    </row>
    <row r="1589" spans="13:13" x14ac:dyDescent="0.25">
      <c r="M1589" s="7"/>
    </row>
    <row r="1590" spans="13:13" x14ac:dyDescent="0.25">
      <c r="M1590" s="7"/>
    </row>
    <row r="1591" spans="13:13" x14ac:dyDescent="0.25">
      <c r="M1591" s="7"/>
    </row>
    <row r="1592" spans="13:13" x14ac:dyDescent="0.25">
      <c r="M1592" s="7"/>
    </row>
    <row r="1593" spans="13:13" x14ac:dyDescent="0.25">
      <c r="M1593" s="7"/>
    </row>
    <row r="1594" spans="13:13" x14ac:dyDescent="0.25">
      <c r="M1594" s="7"/>
    </row>
    <row r="1595" spans="13:13" x14ac:dyDescent="0.25">
      <c r="M1595" s="7"/>
    </row>
    <row r="1596" spans="13:13" x14ac:dyDescent="0.25">
      <c r="M1596" s="7"/>
    </row>
    <row r="1597" spans="13:13" x14ac:dyDescent="0.25">
      <c r="M1597" s="7"/>
    </row>
    <row r="1598" spans="13:13" x14ac:dyDescent="0.25">
      <c r="M1598" s="7"/>
    </row>
    <row r="1599" spans="13:13" x14ac:dyDescent="0.25">
      <c r="M1599" s="7"/>
    </row>
    <row r="1600" spans="13:13" x14ac:dyDescent="0.25">
      <c r="M1600" s="7"/>
    </row>
    <row r="1601" spans="13:13" x14ac:dyDescent="0.25">
      <c r="M1601" s="7"/>
    </row>
    <row r="1602" spans="13:13" x14ac:dyDescent="0.25">
      <c r="M1602" s="7"/>
    </row>
    <row r="1603" spans="13:13" x14ac:dyDescent="0.25">
      <c r="M1603" s="7"/>
    </row>
    <row r="1604" spans="13:13" x14ac:dyDescent="0.25">
      <c r="M1604" s="7"/>
    </row>
    <row r="1605" spans="13:13" x14ac:dyDescent="0.25">
      <c r="M1605" s="7"/>
    </row>
    <row r="1606" spans="13:13" x14ac:dyDescent="0.25">
      <c r="M1606" s="7"/>
    </row>
    <row r="1607" spans="13:13" x14ac:dyDescent="0.25">
      <c r="M1607" s="7"/>
    </row>
    <row r="1608" spans="13:13" x14ac:dyDescent="0.25">
      <c r="M1608" s="7"/>
    </row>
    <row r="1609" spans="13:13" x14ac:dyDescent="0.25">
      <c r="M1609" s="7"/>
    </row>
    <row r="1610" spans="13:13" x14ac:dyDescent="0.25">
      <c r="M1610" s="7"/>
    </row>
    <row r="1611" spans="13:13" x14ac:dyDescent="0.25">
      <c r="M1611" s="7"/>
    </row>
    <row r="1612" spans="13:13" x14ac:dyDescent="0.25">
      <c r="M1612" s="7"/>
    </row>
    <row r="1613" spans="13:13" x14ac:dyDescent="0.25">
      <c r="M1613" s="7"/>
    </row>
    <row r="1614" spans="13:13" x14ac:dyDescent="0.25">
      <c r="M1614" s="7"/>
    </row>
    <row r="1615" spans="13:13" x14ac:dyDescent="0.25">
      <c r="M1615" s="7"/>
    </row>
    <row r="1616" spans="13:13" x14ac:dyDescent="0.25">
      <c r="M1616" s="7"/>
    </row>
    <row r="1617" spans="13:13" x14ac:dyDescent="0.25">
      <c r="M1617" s="7"/>
    </row>
    <row r="1618" spans="13:13" x14ac:dyDescent="0.25">
      <c r="M1618" s="7"/>
    </row>
    <row r="1619" spans="13:13" x14ac:dyDescent="0.25">
      <c r="M1619" s="7"/>
    </row>
    <row r="1620" spans="13:13" x14ac:dyDescent="0.25">
      <c r="M1620" s="7"/>
    </row>
    <row r="1621" spans="13:13" x14ac:dyDescent="0.25">
      <c r="M1621" s="7"/>
    </row>
    <row r="1622" spans="13:13" x14ac:dyDescent="0.25">
      <c r="M1622" s="7"/>
    </row>
    <row r="1623" spans="13:13" x14ac:dyDescent="0.25">
      <c r="M1623" s="7"/>
    </row>
    <row r="1624" spans="13:13" x14ac:dyDescent="0.25">
      <c r="M1624" s="7"/>
    </row>
    <row r="1625" spans="13:13" x14ac:dyDescent="0.25">
      <c r="M1625" s="7"/>
    </row>
    <row r="1626" spans="13:13" x14ac:dyDescent="0.25">
      <c r="M1626" s="7"/>
    </row>
    <row r="1627" spans="13:13" x14ac:dyDescent="0.25">
      <c r="M1627" s="7"/>
    </row>
    <row r="1628" spans="13:13" x14ac:dyDescent="0.25">
      <c r="M1628" s="7"/>
    </row>
    <row r="1629" spans="13:13" x14ac:dyDescent="0.25">
      <c r="M1629" s="7"/>
    </row>
    <row r="1630" spans="13:13" x14ac:dyDescent="0.25">
      <c r="M1630" s="7"/>
    </row>
    <row r="1631" spans="13:13" x14ac:dyDescent="0.25">
      <c r="M1631" s="7"/>
    </row>
    <row r="1632" spans="13:13" x14ac:dyDescent="0.25">
      <c r="M1632" s="7"/>
    </row>
    <row r="1633" spans="13:13" x14ac:dyDescent="0.25">
      <c r="M1633" s="7"/>
    </row>
    <row r="1634" spans="13:13" x14ac:dyDescent="0.25">
      <c r="M1634" s="7"/>
    </row>
    <row r="1635" spans="13:13" x14ac:dyDescent="0.25">
      <c r="M1635" s="7"/>
    </row>
    <row r="1636" spans="13:13" x14ac:dyDescent="0.25">
      <c r="M1636" s="7"/>
    </row>
    <row r="1637" spans="13:13" x14ac:dyDescent="0.25">
      <c r="M1637" s="7"/>
    </row>
    <row r="1638" spans="13:13" x14ac:dyDescent="0.25">
      <c r="M1638" s="7"/>
    </row>
    <row r="1639" spans="13:13" x14ac:dyDescent="0.25">
      <c r="M1639" s="7"/>
    </row>
    <row r="1640" spans="13:13" x14ac:dyDescent="0.25">
      <c r="M1640" s="7"/>
    </row>
    <row r="1641" spans="13:13" x14ac:dyDescent="0.25">
      <c r="M1641" s="7"/>
    </row>
    <row r="1642" spans="13:13" x14ac:dyDescent="0.25">
      <c r="M1642" s="7"/>
    </row>
    <row r="1643" spans="13:13" x14ac:dyDescent="0.25">
      <c r="M1643" s="7"/>
    </row>
    <row r="1644" spans="13:13" x14ac:dyDescent="0.25">
      <c r="M1644" s="7"/>
    </row>
    <row r="1645" spans="13:13" x14ac:dyDescent="0.25">
      <c r="M1645" s="7"/>
    </row>
    <row r="1646" spans="13:13" x14ac:dyDescent="0.25">
      <c r="M1646" s="7"/>
    </row>
    <row r="1647" spans="13:13" x14ac:dyDescent="0.25">
      <c r="M1647" s="7"/>
    </row>
    <row r="1648" spans="13:13" x14ac:dyDescent="0.25">
      <c r="M1648" s="7"/>
    </row>
    <row r="1649" spans="13:13" x14ac:dyDescent="0.25">
      <c r="M1649" s="7"/>
    </row>
    <row r="1650" spans="13:13" x14ac:dyDescent="0.25">
      <c r="M1650" s="7"/>
    </row>
    <row r="1651" spans="13:13" x14ac:dyDescent="0.25">
      <c r="M1651" s="7"/>
    </row>
    <row r="1652" spans="13:13" x14ac:dyDescent="0.25">
      <c r="M1652" s="7"/>
    </row>
    <row r="1653" spans="13:13" x14ac:dyDescent="0.25">
      <c r="M1653" s="7"/>
    </row>
    <row r="1654" spans="13:13" x14ac:dyDescent="0.25">
      <c r="M1654" s="7"/>
    </row>
    <row r="1655" spans="13:13" x14ac:dyDescent="0.25">
      <c r="M1655" s="7"/>
    </row>
    <row r="1656" spans="13:13" x14ac:dyDescent="0.25">
      <c r="M1656" s="7"/>
    </row>
    <row r="1657" spans="13:13" x14ac:dyDescent="0.25">
      <c r="M1657" s="7"/>
    </row>
    <row r="1658" spans="13:13" x14ac:dyDescent="0.25">
      <c r="M1658" s="7"/>
    </row>
    <row r="1659" spans="13:13" x14ac:dyDescent="0.25">
      <c r="M1659" s="7"/>
    </row>
    <row r="1660" spans="13:13" x14ac:dyDescent="0.25">
      <c r="M1660" s="7"/>
    </row>
    <row r="1661" spans="13:13" x14ac:dyDescent="0.25">
      <c r="M1661" s="7"/>
    </row>
    <row r="1662" spans="13:13" x14ac:dyDescent="0.25">
      <c r="M1662" s="7"/>
    </row>
    <row r="1663" spans="13:13" x14ac:dyDescent="0.25">
      <c r="M1663" s="7"/>
    </row>
    <row r="1664" spans="13:13" x14ac:dyDescent="0.25">
      <c r="M1664" s="7"/>
    </row>
    <row r="1665" spans="13:13" x14ac:dyDescent="0.25">
      <c r="M1665" s="7"/>
    </row>
    <row r="1666" spans="13:13" x14ac:dyDescent="0.25">
      <c r="M1666" s="7"/>
    </row>
    <row r="1667" spans="13:13" x14ac:dyDescent="0.25">
      <c r="M1667" s="7"/>
    </row>
    <row r="1668" spans="13:13" x14ac:dyDescent="0.25">
      <c r="M1668" s="7"/>
    </row>
    <row r="1669" spans="13:13" x14ac:dyDescent="0.25">
      <c r="M1669" s="7"/>
    </row>
    <row r="1670" spans="13:13" x14ac:dyDescent="0.25">
      <c r="M1670" s="7"/>
    </row>
    <row r="1671" spans="13:13" x14ac:dyDescent="0.25">
      <c r="M1671" s="7"/>
    </row>
    <row r="1672" spans="13:13" x14ac:dyDescent="0.25">
      <c r="M1672" s="7"/>
    </row>
    <row r="1673" spans="13:13" x14ac:dyDescent="0.25">
      <c r="M1673" s="7"/>
    </row>
    <row r="1674" spans="13:13" x14ac:dyDescent="0.25">
      <c r="M1674" s="7"/>
    </row>
    <row r="1675" spans="13:13" x14ac:dyDescent="0.25">
      <c r="M1675" s="7"/>
    </row>
    <row r="1676" spans="13:13" x14ac:dyDescent="0.25">
      <c r="M1676" s="7"/>
    </row>
    <row r="1677" spans="13:13" x14ac:dyDescent="0.25">
      <c r="M1677" s="7"/>
    </row>
    <row r="1678" spans="13:13" x14ac:dyDescent="0.25">
      <c r="M1678" s="7"/>
    </row>
    <row r="1679" spans="13:13" x14ac:dyDescent="0.25">
      <c r="M1679" s="7"/>
    </row>
    <row r="1680" spans="13:13" x14ac:dyDescent="0.25">
      <c r="M1680" s="7"/>
    </row>
    <row r="1681" spans="13:13" x14ac:dyDescent="0.25">
      <c r="M1681" s="7"/>
    </row>
    <row r="1682" spans="13:13" x14ac:dyDescent="0.25">
      <c r="M1682" s="7"/>
    </row>
    <row r="1683" spans="13:13" x14ac:dyDescent="0.25">
      <c r="M1683" s="7"/>
    </row>
    <row r="1684" spans="13:13" x14ac:dyDescent="0.25">
      <c r="M1684" s="7"/>
    </row>
    <row r="1685" spans="13:13" x14ac:dyDescent="0.25">
      <c r="M1685" s="7"/>
    </row>
    <row r="1686" spans="13:13" x14ac:dyDescent="0.25">
      <c r="M1686" s="7"/>
    </row>
    <row r="1687" spans="13:13" x14ac:dyDescent="0.25">
      <c r="M1687" s="7"/>
    </row>
    <row r="1688" spans="13:13" x14ac:dyDescent="0.25">
      <c r="M1688" s="7"/>
    </row>
    <row r="1689" spans="13:13" x14ac:dyDescent="0.25">
      <c r="M1689" s="7"/>
    </row>
    <row r="1690" spans="13:13" x14ac:dyDescent="0.25">
      <c r="M1690" s="7"/>
    </row>
    <row r="1691" spans="13:13" x14ac:dyDescent="0.25">
      <c r="M1691" s="7"/>
    </row>
    <row r="1692" spans="13:13" x14ac:dyDescent="0.25">
      <c r="M1692" s="7"/>
    </row>
    <row r="1693" spans="13:13" x14ac:dyDescent="0.25">
      <c r="M1693" s="7"/>
    </row>
    <row r="1694" spans="13:13" x14ac:dyDescent="0.25">
      <c r="M1694" s="7"/>
    </row>
    <row r="1695" spans="13:13" x14ac:dyDescent="0.25">
      <c r="M1695" s="7"/>
    </row>
    <row r="1696" spans="13:13" x14ac:dyDescent="0.25">
      <c r="M1696" s="7"/>
    </row>
    <row r="1697" spans="13:13" x14ac:dyDescent="0.25">
      <c r="M1697" s="7"/>
    </row>
    <row r="1698" spans="13:13" x14ac:dyDescent="0.25">
      <c r="M1698" s="7"/>
    </row>
    <row r="1699" spans="13:13" x14ac:dyDescent="0.25">
      <c r="M1699" s="7"/>
    </row>
    <row r="1700" spans="13:13" x14ac:dyDescent="0.25">
      <c r="M1700" s="7"/>
    </row>
    <row r="1701" spans="13:13" x14ac:dyDescent="0.25">
      <c r="M1701" s="7"/>
    </row>
    <row r="1702" spans="13:13" x14ac:dyDescent="0.25">
      <c r="M1702" s="7"/>
    </row>
    <row r="1703" spans="13:13" x14ac:dyDescent="0.25">
      <c r="M1703" s="7"/>
    </row>
    <row r="1704" spans="13:13" x14ac:dyDescent="0.25">
      <c r="M1704" s="7"/>
    </row>
    <row r="1705" spans="13:13" x14ac:dyDescent="0.25">
      <c r="M1705" s="7"/>
    </row>
    <row r="1706" spans="13:13" x14ac:dyDescent="0.25">
      <c r="M1706" s="7"/>
    </row>
    <row r="1707" spans="13:13" x14ac:dyDescent="0.25">
      <c r="M1707" s="7"/>
    </row>
    <row r="1708" spans="13:13" x14ac:dyDescent="0.25">
      <c r="M1708" s="7"/>
    </row>
    <row r="1709" spans="13:13" x14ac:dyDescent="0.25">
      <c r="M1709" s="7"/>
    </row>
    <row r="1710" spans="13:13" x14ac:dyDescent="0.25">
      <c r="M1710" s="7"/>
    </row>
    <row r="1711" spans="13:13" x14ac:dyDescent="0.25">
      <c r="M1711" s="7"/>
    </row>
    <row r="1712" spans="13:13" x14ac:dyDescent="0.25">
      <c r="M1712" s="7"/>
    </row>
    <row r="1713" spans="13:13" x14ac:dyDescent="0.25">
      <c r="M1713" s="7"/>
    </row>
    <row r="1714" spans="13:13" x14ac:dyDescent="0.25">
      <c r="M1714" s="7"/>
    </row>
    <row r="1715" spans="13:13" x14ac:dyDescent="0.25">
      <c r="M1715" s="7"/>
    </row>
    <row r="1716" spans="13:13" x14ac:dyDescent="0.25">
      <c r="M1716" s="7"/>
    </row>
    <row r="1717" spans="13:13" x14ac:dyDescent="0.25">
      <c r="M1717" s="7"/>
    </row>
    <row r="1718" spans="13:13" x14ac:dyDescent="0.25">
      <c r="M1718" s="7"/>
    </row>
    <row r="1719" spans="13:13" x14ac:dyDescent="0.25">
      <c r="M1719" s="7"/>
    </row>
    <row r="1720" spans="13:13" x14ac:dyDescent="0.25">
      <c r="M1720" s="7"/>
    </row>
    <row r="1721" spans="13:13" x14ac:dyDescent="0.25">
      <c r="M1721" s="7"/>
    </row>
    <row r="1722" spans="13:13" x14ac:dyDescent="0.25">
      <c r="M1722" s="7"/>
    </row>
    <row r="1723" spans="13:13" x14ac:dyDescent="0.25">
      <c r="M1723" s="7"/>
    </row>
    <row r="1724" spans="13:13" x14ac:dyDescent="0.25">
      <c r="M1724" s="7"/>
    </row>
    <row r="1725" spans="13:13" x14ac:dyDescent="0.25">
      <c r="M1725" s="7"/>
    </row>
    <row r="1726" spans="13:13" x14ac:dyDescent="0.25">
      <c r="M1726" s="7"/>
    </row>
    <row r="1727" spans="13:13" x14ac:dyDescent="0.25">
      <c r="M1727" s="7"/>
    </row>
    <row r="1728" spans="13:13" x14ac:dyDescent="0.25">
      <c r="M1728" s="7"/>
    </row>
    <row r="1729" spans="13:13" x14ac:dyDescent="0.25">
      <c r="M1729" s="7"/>
    </row>
    <row r="1730" spans="13:13" x14ac:dyDescent="0.25">
      <c r="M1730" s="7"/>
    </row>
    <row r="1731" spans="13:13" x14ac:dyDescent="0.25">
      <c r="M1731" s="7"/>
    </row>
    <row r="1732" spans="13:13" x14ac:dyDescent="0.25">
      <c r="M1732" s="7"/>
    </row>
    <row r="1733" spans="13:13" x14ac:dyDescent="0.25">
      <c r="M1733" s="7"/>
    </row>
    <row r="1734" spans="13:13" x14ac:dyDescent="0.25">
      <c r="M1734" s="7"/>
    </row>
    <row r="1735" spans="13:13" x14ac:dyDescent="0.25">
      <c r="M1735" s="7"/>
    </row>
    <row r="1736" spans="13:13" x14ac:dyDescent="0.25">
      <c r="M1736" s="7"/>
    </row>
    <row r="1737" spans="13:13" x14ac:dyDescent="0.25">
      <c r="M1737" s="7"/>
    </row>
    <row r="1738" spans="13:13" x14ac:dyDescent="0.25">
      <c r="M1738" s="7"/>
    </row>
    <row r="1739" spans="13:13" x14ac:dyDescent="0.25">
      <c r="M1739" s="7"/>
    </row>
    <row r="1740" spans="13:13" x14ac:dyDescent="0.25">
      <c r="M1740" s="7"/>
    </row>
    <row r="1741" spans="13:13" x14ac:dyDescent="0.25">
      <c r="M1741" s="7"/>
    </row>
    <row r="1742" spans="13:13" x14ac:dyDescent="0.25">
      <c r="M1742" s="7"/>
    </row>
    <row r="1743" spans="13:13" x14ac:dyDescent="0.25">
      <c r="M1743" s="7"/>
    </row>
    <row r="1744" spans="13:13" x14ac:dyDescent="0.25">
      <c r="M1744" s="7"/>
    </row>
    <row r="1745" spans="13:13" x14ac:dyDescent="0.25">
      <c r="M1745" s="7"/>
    </row>
    <row r="1746" spans="13:13" x14ac:dyDescent="0.25">
      <c r="M1746" s="7"/>
    </row>
    <row r="1747" spans="13:13" x14ac:dyDescent="0.25">
      <c r="M1747" s="7"/>
    </row>
    <row r="1748" spans="13:13" x14ac:dyDescent="0.25">
      <c r="M1748" s="7"/>
    </row>
    <row r="1749" spans="13:13" x14ac:dyDescent="0.25">
      <c r="M1749" s="7"/>
    </row>
    <row r="1750" spans="13:13" x14ac:dyDescent="0.25">
      <c r="M1750" s="7"/>
    </row>
    <row r="1751" spans="13:13" x14ac:dyDescent="0.25">
      <c r="M1751" s="7"/>
    </row>
    <row r="1752" spans="13:13" x14ac:dyDescent="0.25">
      <c r="M1752" s="7"/>
    </row>
    <row r="1753" spans="13:13" x14ac:dyDescent="0.25">
      <c r="M1753" s="7"/>
    </row>
    <row r="1754" spans="13:13" x14ac:dyDescent="0.25">
      <c r="M1754" s="7"/>
    </row>
    <row r="1755" spans="13:13" x14ac:dyDescent="0.25">
      <c r="M1755" s="7"/>
    </row>
    <row r="1756" spans="13:13" x14ac:dyDescent="0.25">
      <c r="M1756" s="7"/>
    </row>
    <row r="1757" spans="13:13" x14ac:dyDescent="0.25">
      <c r="M1757" s="7"/>
    </row>
    <row r="1758" spans="13:13" x14ac:dyDescent="0.25">
      <c r="M1758" s="7"/>
    </row>
    <row r="1759" spans="13:13" x14ac:dyDescent="0.25">
      <c r="M1759" s="7"/>
    </row>
    <row r="1760" spans="13:13" x14ac:dyDescent="0.25">
      <c r="M1760" s="7"/>
    </row>
    <row r="1761" spans="13:13" x14ac:dyDescent="0.25">
      <c r="M1761" s="7"/>
    </row>
    <row r="1762" spans="13:13" x14ac:dyDescent="0.25">
      <c r="M1762" s="7"/>
    </row>
    <row r="1763" spans="13:13" x14ac:dyDescent="0.25">
      <c r="M1763" s="7"/>
    </row>
    <row r="1764" spans="13:13" x14ac:dyDescent="0.25">
      <c r="M1764" s="7"/>
    </row>
    <row r="1765" spans="13:13" x14ac:dyDescent="0.25">
      <c r="M1765" s="7"/>
    </row>
    <row r="1766" spans="13:13" x14ac:dyDescent="0.25">
      <c r="M1766" s="7"/>
    </row>
    <row r="1767" spans="13:13" x14ac:dyDescent="0.25">
      <c r="M1767" s="7"/>
    </row>
    <row r="1768" spans="13:13" x14ac:dyDescent="0.25">
      <c r="M1768" s="7"/>
    </row>
    <row r="1769" spans="13:13" x14ac:dyDescent="0.25">
      <c r="M1769" s="7"/>
    </row>
    <row r="1770" spans="13:13" x14ac:dyDescent="0.25">
      <c r="M1770" s="7"/>
    </row>
    <row r="1771" spans="13:13" x14ac:dyDescent="0.25">
      <c r="M1771" s="7"/>
    </row>
    <row r="1772" spans="13:13" x14ac:dyDescent="0.25">
      <c r="M1772" s="7"/>
    </row>
    <row r="1773" spans="13:13" x14ac:dyDescent="0.25">
      <c r="M1773" s="7"/>
    </row>
    <row r="1774" spans="13:13" x14ac:dyDescent="0.25">
      <c r="M1774" s="7"/>
    </row>
    <row r="1775" spans="13:13" x14ac:dyDescent="0.25">
      <c r="M1775" s="7"/>
    </row>
    <row r="1776" spans="13:13" x14ac:dyDescent="0.25">
      <c r="M1776" s="7"/>
    </row>
    <row r="1777" spans="13:13" x14ac:dyDescent="0.25">
      <c r="M1777" s="7"/>
    </row>
    <row r="1778" spans="13:13" x14ac:dyDescent="0.25">
      <c r="M1778" s="7"/>
    </row>
    <row r="1779" spans="13:13" x14ac:dyDescent="0.25">
      <c r="M1779" s="7"/>
    </row>
    <row r="1780" spans="13:13" x14ac:dyDescent="0.25">
      <c r="M1780" s="7"/>
    </row>
    <row r="1781" spans="13:13" x14ac:dyDescent="0.25">
      <c r="M1781" s="7"/>
    </row>
    <row r="1782" spans="13:13" x14ac:dyDescent="0.25">
      <c r="M1782" s="7"/>
    </row>
    <row r="1783" spans="13:13" x14ac:dyDescent="0.25">
      <c r="M1783" s="7"/>
    </row>
    <row r="1784" spans="13:13" x14ac:dyDescent="0.25">
      <c r="M1784" s="7"/>
    </row>
    <row r="1785" spans="13:13" x14ac:dyDescent="0.25">
      <c r="M1785" s="7"/>
    </row>
    <row r="1786" spans="13:13" x14ac:dyDescent="0.25">
      <c r="M1786" s="7"/>
    </row>
    <row r="1787" spans="13:13" x14ac:dyDescent="0.25">
      <c r="M1787" s="7"/>
    </row>
    <row r="1788" spans="13:13" x14ac:dyDescent="0.25">
      <c r="M1788" s="7"/>
    </row>
    <row r="1789" spans="13:13" x14ac:dyDescent="0.25">
      <c r="M1789" s="7"/>
    </row>
    <row r="1790" spans="13:13" x14ac:dyDescent="0.25">
      <c r="M1790" s="7"/>
    </row>
    <row r="1791" spans="13:13" x14ac:dyDescent="0.25">
      <c r="M1791" s="7"/>
    </row>
    <row r="1792" spans="13:13" x14ac:dyDescent="0.25">
      <c r="M1792" s="7"/>
    </row>
    <row r="1793" spans="13:13" x14ac:dyDescent="0.25">
      <c r="M1793" s="7"/>
    </row>
    <row r="1794" spans="13:13" x14ac:dyDescent="0.25">
      <c r="M1794" s="7"/>
    </row>
    <row r="1795" spans="13:13" x14ac:dyDescent="0.25">
      <c r="M1795" s="7"/>
    </row>
    <row r="1796" spans="13:13" x14ac:dyDescent="0.25">
      <c r="M1796" s="7"/>
    </row>
    <row r="1797" spans="13:13" x14ac:dyDescent="0.25">
      <c r="M1797" s="7"/>
    </row>
    <row r="1798" spans="13:13" x14ac:dyDescent="0.25">
      <c r="M1798" s="7"/>
    </row>
    <row r="1799" spans="13:13" x14ac:dyDescent="0.25">
      <c r="M1799" s="7"/>
    </row>
    <row r="1800" spans="13:13" x14ac:dyDescent="0.25">
      <c r="M1800" s="7"/>
    </row>
    <row r="1801" spans="13:13" x14ac:dyDescent="0.25">
      <c r="M1801" s="7"/>
    </row>
    <row r="1802" spans="13:13" x14ac:dyDescent="0.25">
      <c r="M1802" s="7"/>
    </row>
    <row r="1803" spans="13:13" x14ac:dyDescent="0.25">
      <c r="M1803" s="7"/>
    </row>
    <row r="1804" spans="13:13" x14ac:dyDescent="0.25">
      <c r="M1804" s="7"/>
    </row>
    <row r="1805" spans="13:13" x14ac:dyDescent="0.25">
      <c r="M1805" s="7"/>
    </row>
    <row r="1806" spans="13:13" x14ac:dyDescent="0.25">
      <c r="M1806" s="7"/>
    </row>
    <row r="1807" spans="13:13" x14ac:dyDescent="0.25">
      <c r="M1807" s="7"/>
    </row>
    <row r="1808" spans="13:13" x14ac:dyDescent="0.25">
      <c r="M1808" s="7"/>
    </row>
    <row r="1809" spans="13:13" x14ac:dyDescent="0.25">
      <c r="M1809" s="7"/>
    </row>
    <row r="1810" spans="13:13" x14ac:dyDescent="0.25">
      <c r="M1810" s="7"/>
    </row>
    <row r="1811" spans="13:13" x14ac:dyDescent="0.25">
      <c r="M1811" s="7"/>
    </row>
    <row r="1812" spans="13:13" x14ac:dyDescent="0.25">
      <c r="M1812" s="7"/>
    </row>
    <row r="1813" spans="13:13" x14ac:dyDescent="0.25">
      <c r="M1813" s="7"/>
    </row>
    <row r="1814" spans="13:13" x14ac:dyDescent="0.25">
      <c r="M1814" s="7"/>
    </row>
    <row r="1815" spans="13:13" x14ac:dyDescent="0.25">
      <c r="M1815" s="7"/>
    </row>
    <row r="1816" spans="13:13" x14ac:dyDescent="0.25">
      <c r="M1816" s="7"/>
    </row>
    <row r="1817" spans="13:13" x14ac:dyDescent="0.25">
      <c r="M1817" s="7"/>
    </row>
    <row r="1818" spans="13:13" x14ac:dyDescent="0.25">
      <c r="M1818" s="7"/>
    </row>
    <row r="1819" spans="13:13" x14ac:dyDescent="0.25">
      <c r="M1819" s="7"/>
    </row>
    <row r="1820" spans="13:13" x14ac:dyDescent="0.25">
      <c r="M1820" s="7"/>
    </row>
    <row r="1821" spans="13:13" x14ac:dyDescent="0.25">
      <c r="M1821" s="7"/>
    </row>
    <row r="1822" spans="13:13" x14ac:dyDescent="0.25">
      <c r="M1822" s="7"/>
    </row>
    <row r="1823" spans="13:13" x14ac:dyDescent="0.25">
      <c r="M1823" s="7"/>
    </row>
    <row r="1824" spans="13:13" x14ac:dyDescent="0.25">
      <c r="M1824" s="7"/>
    </row>
    <row r="1825" spans="13:13" x14ac:dyDescent="0.25">
      <c r="M1825" s="7"/>
    </row>
    <row r="1826" spans="13:13" x14ac:dyDescent="0.25">
      <c r="M1826" s="7"/>
    </row>
    <row r="1827" spans="13:13" x14ac:dyDescent="0.25">
      <c r="M1827" s="7"/>
    </row>
    <row r="1828" spans="13:13" x14ac:dyDescent="0.25">
      <c r="M1828" s="7"/>
    </row>
    <row r="1829" spans="13:13" x14ac:dyDescent="0.25">
      <c r="M1829" s="7"/>
    </row>
    <row r="1830" spans="13:13" x14ac:dyDescent="0.25">
      <c r="M1830" s="7"/>
    </row>
    <row r="1831" spans="13:13" x14ac:dyDescent="0.25">
      <c r="M1831" s="7"/>
    </row>
    <row r="1832" spans="13:13" x14ac:dyDescent="0.25">
      <c r="M1832" s="7"/>
    </row>
    <row r="1833" spans="13:13" x14ac:dyDescent="0.25">
      <c r="M1833" s="7"/>
    </row>
    <row r="1834" spans="13:13" x14ac:dyDescent="0.25">
      <c r="M1834" s="7"/>
    </row>
    <row r="1835" spans="13:13" x14ac:dyDescent="0.25">
      <c r="M1835" s="7"/>
    </row>
    <row r="1836" spans="13:13" x14ac:dyDescent="0.25">
      <c r="M1836" s="7"/>
    </row>
    <row r="1837" spans="13:13" x14ac:dyDescent="0.25">
      <c r="M1837" s="7"/>
    </row>
    <row r="1838" spans="13:13" x14ac:dyDescent="0.25">
      <c r="M1838" s="7"/>
    </row>
    <row r="1839" spans="13:13" x14ac:dyDescent="0.25">
      <c r="M1839" s="7"/>
    </row>
    <row r="1840" spans="13:13" x14ac:dyDescent="0.25">
      <c r="M1840" s="7"/>
    </row>
    <row r="1841" spans="13:13" x14ac:dyDescent="0.25">
      <c r="M1841" s="7"/>
    </row>
    <row r="1842" spans="13:13" x14ac:dyDescent="0.25">
      <c r="M1842" s="7"/>
    </row>
    <row r="1843" spans="13:13" x14ac:dyDescent="0.25">
      <c r="M1843" s="7"/>
    </row>
    <row r="1844" spans="13:13" x14ac:dyDescent="0.25">
      <c r="M1844" s="7"/>
    </row>
    <row r="1845" spans="13:13" x14ac:dyDescent="0.25">
      <c r="M1845" s="7"/>
    </row>
    <row r="1846" spans="13:13" x14ac:dyDescent="0.25">
      <c r="M1846" s="7"/>
    </row>
    <row r="1847" spans="13:13" x14ac:dyDescent="0.25">
      <c r="M1847" s="7"/>
    </row>
    <row r="1848" spans="13:13" x14ac:dyDescent="0.25">
      <c r="M1848" s="7"/>
    </row>
    <row r="1849" spans="13:13" x14ac:dyDescent="0.25">
      <c r="M1849" s="7"/>
    </row>
    <row r="1850" spans="13:13" x14ac:dyDescent="0.25">
      <c r="M1850" s="7"/>
    </row>
    <row r="1851" spans="13:13" x14ac:dyDescent="0.25">
      <c r="M1851" s="7"/>
    </row>
    <row r="1852" spans="13:13" x14ac:dyDescent="0.25">
      <c r="M1852" s="7"/>
    </row>
    <row r="1853" spans="13:13" x14ac:dyDescent="0.25">
      <c r="M1853" s="7"/>
    </row>
    <row r="1854" spans="13:13" x14ac:dyDescent="0.25">
      <c r="M1854" s="7"/>
    </row>
    <row r="1855" spans="13:13" x14ac:dyDescent="0.25">
      <c r="M1855" s="7"/>
    </row>
    <row r="1856" spans="13:13" x14ac:dyDescent="0.25">
      <c r="M1856" s="7"/>
    </row>
    <row r="1857" spans="13:13" x14ac:dyDescent="0.25">
      <c r="M1857" s="7"/>
    </row>
    <row r="1858" spans="13:13" x14ac:dyDescent="0.25">
      <c r="M1858" s="7"/>
    </row>
    <row r="1859" spans="13:13" x14ac:dyDescent="0.25">
      <c r="M1859" s="7"/>
    </row>
    <row r="1860" spans="13:13" x14ac:dyDescent="0.25">
      <c r="M1860" s="7"/>
    </row>
    <row r="1861" spans="13:13" x14ac:dyDescent="0.25">
      <c r="M1861" s="7"/>
    </row>
    <row r="1862" spans="13:13" x14ac:dyDescent="0.25">
      <c r="M1862" s="7"/>
    </row>
    <row r="1863" spans="13:13" x14ac:dyDescent="0.25">
      <c r="M1863" s="7"/>
    </row>
    <row r="1864" spans="13:13" x14ac:dyDescent="0.25">
      <c r="M1864" s="7"/>
    </row>
    <row r="1865" spans="13:13" x14ac:dyDescent="0.25">
      <c r="M1865" s="7"/>
    </row>
    <row r="1866" spans="13:13" x14ac:dyDescent="0.25">
      <c r="M1866" s="7"/>
    </row>
    <row r="1867" spans="13:13" x14ac:dyDescent="0.25">
      <c r="M1867" s="7"/>
    </row>
    <row r="1868" spans="13:13" x14ac:dyDescent="0.25">
      <c r="M1868" s="7"/>
    </row>
    <row r="1869" spans="13:13" x14ac:dyDescent="0.25">
      <c r="M1869" s="7"/>
    </row>
    <row r="1870" spans="13:13" x14ac:dyDescent="0.25">
      <c r="M1870" s="7"/>
    </row>
    <row r="1871" spans="13:13" x14ac:dyDescent="0.25">
      <c r="M1871" s="7"/>
    </row>
    <row r="1872" spans="13:13" x14ac:dyDescent="0.25">
      <c r="M1872" s="7"/>
    </row>
    <row r="1873" spans="13:13" x14ac:dyDescent="0.25">
      <c r="M1873" s="7"/>
    </row>
    <row r="1874" spans="13:13" x14ac:dyDescent="0.25">
      <c r="M1874" s="7"/>
    </row>
    <row r="1875" spans="13:13" x14ac:dyDescent="0.25">
      <c r="M1875" s="7"/>
    </row>
    <row r="1876" spans="13:13" x14ac:dyDescent="0.25">
      <c r="M1876" s="7"/>
    </row>
    <row r="1877" spans="13:13" x14ac:dyDescent="0.25">
      <c r="M1877" s="7"/>
    </row>
    <row r="1878" spans="13:13" x14ac:dyDescent="0.25">
      <c r="M1878" s="7"/>
    </row>
    <row r="1879" spans="13:13" x14ac:dyDescent="0.25">
      <c r="M1879" s="7"/>
    </row>
    <row r="1880" spans="13:13" x14ac:dyDescent="0.25">
      <c r="M1880" s="7"/>
    </row>
    <row r="1881" spans="13:13" x14ac:dyDescent="0.25">
      <c r="M1881" s="7"/>
    </row>
    <row r="1882" spans="13:13" x14ac:dyDescent="0.25">
      <c r="M1882" s="7"/>
    </row>
    <row r="1883" spans="13:13" x14ac:dyDescent="0.25">
      <c r="M1883" s="7"/>
    </row>
    <row r="1884" spans="13:13" x14ac:dyDescent="0.25">
      <c r="M1884" s="7"/>
    </row>
    <row r="1885" spans="13:13" x14ac:dyDescent="0.25">
      <c r="M1885" s="7"/>
    </row>
    <row r="1886" spans="13:13" x14ac:dyDescent="0.25">
      <c r="M1886" s="7"/>
    </row>
    <row r="1887" spans="13:13" x14ac:dyDescent="0.25">
      <c r="M1887" s="7"/>
    </row>
    <row r="1888" spans="13:13" x14ac:dyDescent="0.25">
      <c r="M1888" s="7"/>
    </row>
    <row r="1889" spans="13:13" x14ac:dyDescent="0.25">
      <c r="M1889" s="7"/>
    </row>
    <row r="1890" spans="13:13" x14ac:dyDescent="0.25">
      <c r="M1890" s="7"/>
    </row>
    <row r="1891" spans="13:13" x14ac:dyDescent="0.25">
      <c r="M1891" s="7"/>
    </row>
    <row r="1892" spans="13:13" x14ac:dyDescent="0.25">
      <c r="M1892" s="7"/>
    </row>
    <row r="1893" spans="13:13" x14ac:dyDescent="0.25">
      <c r="M1893" s="7"/>
    </row>
    <row r="1894" spans="13:13" x14ac:dyDescent="0.25">
      <c r="M1894" s="7"/>
    </row>
    <row r="1895" spans="13:13" x14ac:dyDescent="0.25">
      <c r="M1895" s="7"/>
    </row>
    <row r="1896" spans="13:13" x14ac:dyDescent="0.25">
      <c r="M1896" s="7"/>
    </row>
    <row r="1897" spans="13:13" x14ac:dyDescent="0.25">
      <c r="M1897" s="7"/>
    </row>
    <row r="1898" spans="13:13" x14ac:dyDescent="0.25">
      <c r="M1898" s="7"/>
    </row>
    <row r="1899" spans="13:13" x14ac:dyDescent="0.25">
      <c r="M1899" s="7"/>
    </row>
    <row r="1900" spans="13:13" x14ac:dyDescent="0.25">
      <c r="M1900" s="7"/>
    </row>
    <row r="1901" spans="13:13" x14ac:dyDescent="0.25">
      <c r="M1901" s="7"/>
    </row>
    <row r="1902" spans="13:13" x14ac:dyDescent="0.25">
      <c r="M1902" s="7"/>
    </row>
    <row r="1903" spans="13:13" x14ac:dyDescent="0.25">
      <c r="M1903" s="7"/>
    </row>
    <row r="1904" spans="13:13" x14ac:dyDescent="0.25">
      <c r="M1904" s="7"/>
    </row>
    <row r="1905" spans="13:13" x14ac:dyDescent="0.25">
      <c r="M1905" s="7"/>
    </row>
    <row r="1906" spans="13:13" x14ac:dyDescent="0.25">
      <c r="M1906" s="7"/>
    </row>
    <row r="1907" spans="13:13" x14ac:dyDescent="0.25">
      <c r="M1907" s="7"/>
    </row>
    <row r="1908" spans="13:13" x14ac:dyDescent="0.25">
      <c r="M1908" s="7"/>
    </row>
    <row r="1909" spans="13:13" x14ac:dyDescent="0.25">
      <c r="M1909" s="7"/>
    </row>
    <row r="1910" spans="13:13" x14ac:dyDescent="0.25">
      <c r="M1910" s="7"/>
    </row>
    <row r="1911" spans="13:13" x14ac:dyDescent="0.25">
      <c r="M1911" s="7"/>
    </row>
    <row r="1912" spans="13:13" x14ac:dyDescent="0.25">
      <c r="M1912" s="7"/>
    </row>
    <row r="1913" spans="13:13" x14ac:dyDescent="0.25">
      <c r="M1913" s="7"/>
    </row>
    <row r="1914" spans="13:13" x14ac:dyDescent="0.25">
      <c r="M1914" s="7"/>
    </row>
    <row r="1915" spans="13:13" x14ac:dyDescent="0.25">
      <c r="M1915" s="7"/>
    </row>
    <row r="1916" spans="13:13" x14ac:dyDescent="0.25">
      <c r="M1916" s="7"/>
    </row>
    <row r="1917" spans="13:13" x14ac:dyDescent="0.25">
      <c r="M1917" s="7"/>
    </row>
    <row r="1918" spans="13:13" x14ac:dyDescent="0.25">
      <c r="M1918" s="7"/>
    </row>
    <row r="1919" spans="13:13" x14ac:dyDescent="0.25">
      <c r="M1919" s="7"/>
    </row>
    <row r="1920" spans="13:13" x14ac:dyDescent="0.25">
      <c r="M1920" s="7"/>
    </row>
    <row r="1921" spans="13:13" x14ac:dyDescent="0.25">
      <c r="M1921" s="7"/>
    </row>
    <row r="1922" spans="13:13" x14ac:dyDescent="0.25">
      <c r="M1922" s="7"/>
    </row>
    <row r="1923" spans="13:13" x14ac:dyDescent="0.25">
      <c r="M1923" s="7"/>
    </row>
    <row r="1924" spans="13:13" x14ac:dyDescent="0.25">
      <c r="M1924" s="7"/>
    </row>
    <row r="1925" spans="13:13" x14ac:dyDescent="0.25">
      <c r="M1925" s="7"/>
    </row>
    <row r="1926" spans="13:13" x14ac:dyDescent="0.25">
      <c r="M1926" s="7"/>
    </row>
    <row r="1927" spans="13:13" x14ac:dyDescent="0.25">
      <c r="M1927" s="7"/>
    </row>
    <row r="1928" spans="13:13" x14ac:dyDescent="0.25">
      <c r="M1928" s="7"/>
    </row>
    <row r="1929" spans="13:13" x14ac:dyDescent="0.25">
      <c r="M1929" s="7"/>
    </row>
    <row r="1930" spans="13:13" x14ac:dyDescent="0.25">
      <c r="M1930" s="7"/>
    </row>
    <row r="1931" spans="13:13" x14ac:dyDescent="0.25">
      <c r="M1931" s="7"/>
    </row>
    <row r="1932" spans="13:13" x14ac:dyDescent="0.25">
      <c r="M1932" s="7"/>
    </row>
    <row r="1933" spans="13:13" x14ac:dyDescent="0.25">
      <c r="M1933" s="7"/>
    </row>
    <row r="1934" spans="13:13" x14ac:dyDescent="0.25">
      <c r="M1934" s="7"/>
    </row>
    <row r="1935" spans="13:13" x14ac:dyDescent="0.25">
      <c r="M1935" s="7"/>
    </row>
    <row r="1936" spans="13:13" x14ac:dyDescent="0.25">
      <c r="M1936" s="7"/>
    </row>
    <row r="1937" spans="13:13" x14ac:dyDescent="0.25">
      <c r="M1937" s="7"/>
    </row>
    <row r="1938" spans="13:13" x14ac:dyDescent="0.25">
      <c r="M1938" s="7"/>
    </row>
    <row r="1939" spans="13:13" x14ac:dyDescent="0.25">
      <c r="M1939" s="7"/>
    </row>
    <row r="1940" spans="13:13" x14ac:dyDescent="0.25">
      <c r="M1940" s="7"/>
    </row>
    <row r="1941" spans="13:13" x14ac:dyDescent="0.25">
      <c r="M1941" s="7"/>
    </row>
    <row r="1942" spans="13:13" x14ac:dyDescent="0.25">
      <c r="M1942" s="7"/>
    </row>
    <row r="1943" spans="13:13" x14ac:dyDescent="0.25">
      <c r="M1943" s="7"/>
    </row>
    <row r="1944" spans="13:13" x14ac:dyDescent="0.25">
      <c r="M1944" s="7"/>
    </row>
    <row r="1945" spans="13:13" x14ac:dyDescent="0.25">
      <c r="M1945" s="7"/>
    </row>
    <row r="1946" spans="13:13" x14ac:dyDescent="0.25">
      <c r="M1946" s="7"/>
    </row>
    <row r="1947" spans="13:13" x14ac:dyDescent="0.25">
      <c r="M1947" s="7"/>
    </row>
    <row r="1948" spans="13:13" x14ac:dyDescent="0.25">
      <c r="M1948" s="7"/>
    </row>
    <row r="1949" spans="13:13" x14ac:dyDescent="0.25">
      <c r="M1949" s="7"/>
    </row>
    <row r="1950" spans="13:13" x14ac:dyDescent="0.25">
      <c r="M1950" s="7"/>
    </row>
    <row r="1951" spans="13:13" x14ac:dyDescent="0.25">
      <c r="M1951" s="7"/>
    </row>
    <row r="1952" spans="13:13" x14ac:dyDescent="0.25">
      <c r="M1952" s="7"/>
    </row>
    <row r="1953" spans="13:13" x14ac:dyDescent="0.25">
      <c r="M1953" s="7"/>
    </row>
    <row r="1954" spans="13:13" x14ac:dyDescent="0.25">
      <c r="M1954" s="7"/>
    </row>
    <row r="1955" spans="13:13" x14ac:dyDescent="0.25">
      <c r="M1955" s="7"/>
    </row>
    <row r="1956" spans="13:13" x14ac:dyDescent="0.25">
      <c r="M1956" s="7"/>
    </row>
    <row r="1957" spans="13:13" x14ac:dyDescent="0.25">
      <c r="M1957" s="7"/>
    </row>
    <row r="1958" spans="13:13" x14ac:dyDescent="0.25">
      <c r="M1958" s="7"/>
    </row>
    <row r="1959" spans="13:13" x14ac:dyDescent="0.25">
      <c r="M1959" s="7"/>
    </row>
    <row r="1960" spans="13:13" x14ac:dyDescent="0.25">
      <c r="M1960" s="7"/>
    </row>
    <row r="1961" spans="13:13" x14ac:dyDescent="0.25">
      <c r="M1961" s="7"/>
    </row>
    <row r="1962" spans="13:13" x14ac:dyDescent="0.25">
      <c r="M1962" s="7"/>
    </row>
    <row r="1963" spans="13:13" x14ac:dyDescent="0.25">
      <c r="M1963" s="7"/>
    </row>
    <row r="1964" spans="13:13" x14ac:dyDescent="0.25">
      <c r="M1964" s="7"/>
    </row>
    <row r="1965" spans="13:13" x14ac:dyDescent="0.25">
      <c r="M1965" s="7"/>
    </row>
    <row r="1966" spans="13:13" x14ac:dyDescent="0.25">
      <c r="M1966" s="7"/>
    </row>
    <row r="1967" spans="13:13" x14ac:dyDescent="0.25">
      <c r="M1967" s="7"/>
    </row>
    <row r="1968" spans="13:13" x14ac:dyDescent="0.25">
      <c r="M1968" s="7"/>
    </row>
    <row r="1969" spans="13:13" x14ac:dyDescent="0.25">
      <c r="M1969" s="7"/>
    </row>
    <row r="1970" spans="13:13" x14ac:dyDescent="0.25">
      <c r="M1970" s="7"/>
    </row>
    <row r="1971" spans="13:13" x14ac:dyDescent="0.25">
      <c r="M1971" s="7"/>
    </row>
    <row r="1972" spans="13:13" x14ac:dyDescent="0.25">
      <c r="M1972" s="7"/>
    </row>
    <row r="1973" spans="13:13" x14ac:dyDescent="0.25">
      <c r="M1973" s="7"/>
    </row>
    <row r="1974" spans="13:13" x14ac:dyDescent="0.25">
      <c r="M1974" s="7"/>
    </row>
    <row r="1975" spans="13:13" x14ac:dyDescent="0.25">
      <c r="M1975" s="7"/>
    </row>
    <row r="1976" spans="13:13" x14ac:dyDescent="0.25">
      <c r="M1976" s="7"/>
    </row>
    <row r="1977" spans="13:13" x14ac:dyDescent="0.25">
      <c r="M1977" s="7"/>
    </row>
    <row r="1978" spans="13:13" x14ac:dyDescent="0.25">
      <c r="M1978" s="7"/>
    </row>
    <row r="1979" spans="13:13" x14ac:dyDescent="0.25">
      <c r="M1979" s="7"/>
    </row>
    <row r="1980" spans="13:13" x14ac:dyDescent="0.25">
      <c r="M1980" s="7"/>
    </row>
    <row r="1981" spans="13:13" x14ac:dyDescent="0.25">
      <c r="M1981" s="7"/>
    </row>
    <row r="1982" spans="13:13" x14ac:dyDescent="0.25">
      <c r="M1982" s="7"/>
    </row>
    <row r="1983" spans="13:13" x14ac:dyDescent="0.25">
      <c r="M1983" s="7"/>
    </row>
    <row r="1984" spans="13:13" x14ac:dyDescent="0.25">
      <c r="M1984" s="7"/>
    </row>
    <row r="1985" spans="13:13" x14ac:dyDescent="0.25">
      <c r="M1985" s="7"/>
    </row>
    <row r="1986" spans="13:13" x14ac:dyDescent="0.25">
      <c r="M1986" s="7"/>
    </row>
    <row r="1987" spans="13:13" x14ac:dyDescent="0.25">
      <c r="M1987" s="7"/>
    </row>
    <row r="1988" spans="13:13" x14ac:dyDescent="0.25">
      <c r="M1988" s="7"/>
    </row>
    <row r="1989" spans="13:13" x14ac:dyDescent="0.25">
      <c r="M1989" s="7"/>
    </row>
    <row r="1990" spans="13:13" x14ac:dyDescent="0.25">
      <c r="M1990" s="7"/>
    </row>
    <row r="1991" spans="13:13" x14ac:dyDescent="0.25">
      <c r="M1991" s="7"/>
    </row>
    <row r="1992" spans="13:13" x14ac:dyDescent="0.25">
      <c r="M1992" s="7"/>
    </row>
    <row r="1993" spans="13:13" x14ac:dyDescent="0.25">
      <c r="M1993" s="7"/>
    </row>
    <row r="1994" spans="13:13" x14ac:dyDescent="0.25">
      <c r="M1994" s="7"/>
    </row>
    <row r="1995" spans="13:13" x14ac:dyDescent="0.25">
      <c r="M1995" s="7"/>
    </row>
    <row r="1996" spans="13:13" x14ac:dyDescent="0.25">
      <c r="M1996" s="7"/>
    </row>
    <row r="1997" spans="13:13" x14ac:dyDescent="0.25">
      <c r="M1997" s="7"/>
    </row>
    <row r="1998" spans="13:13" x14ac:dyDescent="0.25">
      <c r="M1998" s="7"/>
    </row>
    <row r="1999" spans="13:13" x14ac:dyDescent="0.25">
      <c r="M1999" s="7"/>
    </row>
    <row r="2000" spans="13:13" x14ac:dyDescent="0.25">
      <c r="M2000" s="7"/>
    </row>
    <row r="2001" spans="13:13" x14ac:dyDescent="0.25">
      <c r="M2001" s="7"/>
    </row>
    <row r="2002" spans="13:13" x14ac:dyDescent="0.25">
      <c r="M2002" s="7"/>
    </row>
    <row r="2003" spans="13:13" x14ac:dyDescent="0.25">
      <c r="M2003" s="7"/>
    </row>
    <row r="2004" spans="13:13" x14ac:dyDescent="0.25">
      <c r="M2004" s="7"/>
    </row>
    <row r="2005" spans="13:13" x14ac:dyDescent="0.25">
      <c r="M2005" s="7"/>
    </row>
    <row r="2006" spans="13:13" x14ac:dyDescent="0.25">
      <c r="M2006" s="7"/>
    </row>
    <row r="2007" spans="13:13" x14ac:dyDescent="0.25">
      <c r="M2007" s="7"/>
    </row>
    <row r="2008" spans="13:13" x14ac:dyDescent="0.25">
      <c r="M2008" s="7"/>
    </row>
    <row r="2009" spans="13:13" x14ac:dyDescent="0.25">
      <c r="M2009" s="7"/>
    </row>
    <row r="2010" spans="13:13" x14ac:dyDescent="0.25">
      <c r="M2010" s="7"/>
    </row>
    <row r="2011" spans="13:13" x14ac:dyDescent="0.25">
      <c r="M2011" s="7"/>
    </row>
    <row r="2012" spans="13:13" x14ac:dyDescent="0.25">
      <c r="M2012" s="7"/>
    </row>
    <row r="2013" spans="13:13" x14ac:dyDescent="0.25">
      <c r="M2013" s="7"/>
    </row>
    <row r="2014" spans="13:13" x14ac:dyDescent="0.25">
      <c r="M2014" s="7"/>
    </row>
    <row r="2015" spans="13:13" x14ac:dyDescent="0.25">
      <c r="M2015" s="7"/>
    </row>
    <row r="2016" spans="13:13" x14ac:dyDescent="0.25">
      <c r="M2016" s="7"/>
    </row>
    <row r="2017" spans="13:13" x14ac:dyDescent="0.25">
      <c r="M2017" s="7"/>
    </row>
    <row r="2018" spans="13:13" x14ac:dyDescent="0.25">
      <c r="M2018" s="7"/>
    </row>
    <row r="2019" spans="13:13" x14ac:dyDescent="0.25">
      <c r="M2019" s="7"/>
    </row>
    <row r="2020" spans="13:13" x14ac:dyDescent="0.25">
      <c r="M2020" s="7"/>
    </row>
    <row r="2021" spans="13:13" x14ac:dyDescent="0.25">
      <c r="M2021" s="7"/>
    </row>
    <row r="2022" spans="13:13" x14ac:dyDescent="0.25">
      <c r="M2022" s="7"/>
    </row>
    <row r="2023" spans="13:13" x14ac:dyDescent="0.25">
      <c r="M2023" s="7"/>
    </row>
    <row r="2024" spans="13:13" x14ac:dyDescent="0.25">
      <c r="M2024" s="7"/>
    </row>
    <row r="2025" spans="13:13" x14ac:dyDescent="0.25">
      <c r="M2025" s="7"/>
    </row>
    <row r="2026" spans="13:13" x14ac:dyDescent="0.25">
      <c r="M2026" s="7"/>
    </row>
    <row r="2027" spans="13:13" x14ac:dyDescent="0.25">
      <c r="M2027" s="7"/>
    </row>
    <row r="2028" spans="13:13" x14ac:dyDescent="0.25">
      <c r="M2028" s="7"/>
    </row>
    <row r="2029" spans="13:13" x14ac:dyDescent="0.25">
      <c r="M2029" s="7"/>
    </row>
    <row r="2030" spans="13:13" x14ac:dyDescent="0.25">
      <c r="M2030" s="7"/>
    </row>
    <row r="2031" spans="13:13" x14ac:dyDescent="0.25">
      <c r="M2031" s="7"/>
    </row>
    <row r="2032" spans="13:13" x14ac:dyDescent="0.25">
      <c r="M2032" s="7"/>
    </row>
    <row r="2033" spans="13:13" x14ac:dyDescent="0.25">
      <c r="M2033" s="7"/>
    </row>
    <row r="2034" spans="13:13" x14ac:dyDescent="0.25">
      <c r="M2034" s="7"/>
    </row>
    <row r="2035" spans="13:13" x14ac:dyDescent="0.25">
      <c r="M2035" s="7"/>
    </row>
    <row r="2036" spans="13:13" x14ac:dyDescent="0.25">
      <c r="M2036" s="7"/>
    </row>
    <row r="2037" spans="13:13" x14ac:dyDescent="0.25">
      <c r="M2037" s="7"/>
    </row>
    <row r="2038" spans="13:13" x14ac:dyDescent="0.25">
      <c r="M2038" s="7"/>
    </row>
    <row r="2039" spans="13:13" x14ac:dyDescent="0.25">
      <c r="M2039" s="7"/>
    </row>
    <row r="2040" spans="13:13" x14ac:dyDescent="0.25">
      <c r="M2040" s="7"/>
    </row>
    <row r="2041" spans="13:13" x14ac:dyDescent="0.25">
      <c r="M2041" s="7"/>
    </row>
    <row r="2042" spans="13:13" x14ac:dyDescent="0.25">
      <c r="M2042" s="7"/>
    </row>
    <row r="2043" spans="13:13" x14ac:dyDescent="0.25">
      <c r="M2043" s="7"/>
    </row>
    <row r="2044" spans="13:13" x14ac:dyDescent="0.25">
      <c r="M2044" s="7"/>
    </row>
    <row r="2045" spans="13:13" x14ac:dyDescent="0.25">
      <c r="M2045" s="7"/>
    </row>
    <row r="2046" spans="13:13" x14ac:dyDescent="0.25">
      <c r="M2046" s="7"/>
    </row>
    <row r="2047" spans="13:13" x14ac:dyDescent="0.25">
      <c r="M2047" s="7"/>
    </row>
    <row r="2048" spans="13:13" x14ac:dyDescent="0.25">
      <c r="M2048" s="7"/>
    </row>
    <row r="2049" spans="13:13" x14ac:dyDescent="0.25">
      <c r="M2049" s="7"/>
    </row>
    <row r="2050" spans="13:13" x14ac:dyDescent="0.25">
      <c r="M2050" s="7"/>
    </row>
    <row r="2051" spans="13:13" x14ac:dyDescent="0.25">
      <c r="M2051" s="7"/>
    </row>
    <row r="2052" spans="13:13" x14ac:dyDescent="0.25">
      <c r="M2052" s="7"/>
    </row>
    <row r="2053" spans="13:13" x14ac:dyDescent="0.25">
      <c r="M2053" s="7"/>
    </row>
    <row r="2054" spans="13:13" x14ac:dyDescent="0.25">
      <c r="M2054" s="7"/>
    </row>
    <row r="2055" spans="13:13" x14ac:dyDescent="0.25">
      <c r="M2055" s="7"/>
    </row>
    <row r="2056" spans="13:13" x14ac:dyDescent="0.25">
      <c r="M2056" s="7"/>
    </row>
    <row r="2057" spans="13:13" x14ac:dyDescent="0.25">
      <c r="M2057" s="7"/>
    </row>
    <row r="2058" spans="13:13" x14ac:dyDescent="0.25">
      <c r="M2058" s="7"/>
    </row>
    <row r="2059" spans="13:13" x14ac:dyDescent="0.25">
      <c r="M2059" s="7"/>
    </row>
    <row r="2060" spans="13:13" x14ac:dyDescent="0.25">
      <c r="M2060" s="7"/>
    </row>
    <row r="2061" spans="13:13" x14ac:dyDescent="0.25">
      <c r="M2061" s="7"/>
    </row>
    <row r="2062" spans="13:13" x14ac:dyDescent="0.25">
      <c r="M2062" s="7"/>
    </row>
    <row r="2063" spans="13:13" x14ac:dyDescent="0.25">
      <c r="M2063" s="7"/>
    </row>
    <row r="2064" spans="13:13" x14ac:dyDescent="0.25">
      <c r="M2064" s="7"/>
    </row>
    <row r="2065" spans="13:13" x14ac:dyDescent="0.25">
      <c r="M2065" s="7"/>
    </row>
    <row r="2066" spans="13:13" x14ac:dyDescent="0.25">
      <c r="M2066" s="7"/>
    </row>
    <row r="2067" spans="13:13" x14ac:dyDescent="0.25">
      <c r="M2067" s="7"/>
    </row>
    <row r="2068" spans="13:13" x14ac:dyDescent="0.25">
      <c r="M2068" s="7"/>
    </row>
    <row r="2069" spans="13:13" x14ac:dyDescent="0.25">
      <c r="M2069" s="7"/>
    </row>
    <row r="2070" spans="13:13" x14ac:dyDescent="0.25">
      <c r="M2070" s="7"/>
    </row>
    <row r="2071" spans="13:13" x14ac:dyDescent="0.25">
      <c r="M2071" s="7"/>
    </row>
    <row r="2072" spans="13:13" x14ac:dyDescent="0.25">
      <c r="M2072" s="7"/>
    </row>
    <row r="2073" spans="13:13" x14ac:dyDescent="0.25">
      <c r="M2073" s="7"/>
    </row>
    <row r="2074" spans="13:13" x14ac:dyDescent="0.25">
      <c r="M2074" s="7"/>
    </row>
    <row r="2075" spans="13:13" x14ac:dyDescent="0.25">
      <c r="M2075" s="7"/>
    </row>
    <row r="2076" spans="13:13" x14ac:dyDescent="0.25">
      <c r="M2076" s="7"/>
    </row>
    <row r="2077" spans="13:13" x14ac:dyDescent="0.25">
      <c r="M2077" s="7"/>
    </row>
    <row r="2078" spans="13:13" x14ac:dyDescent="0.25">
      <c r="M2078" s="7"/>
    </row>
    <row r="2079" spans="13:13" x14ac:dyDescent="0.25">
      <c r="M2079" s="7"/>
    </row>
    <row r="2080" spans="13:13" x14ac:dyDescent="0.25">
      <c r="M2080" s="7"/>
    </row>
    <row r="2081" spans="13:13" x14ac:dyDescent="0.25">
      <c r="M2081" s="7"/>
    </row>
    <row r="2082" spans="13:13" x14ac:dyDescent="0.25">
      <c r="M2082" s="7"/>
    </row>
    <row r="2083" spans="13:13" x14ac:dyDescent="0.25">
      <c r="M2083" s="7"/>
    </row>
    <row r="2084" spans="13:13" x14ac:dyDescent="0.25">
      <c r="M2084" s="7"/>
    </row>
    <row r="2085" spans="13:13" x14ac:dyDescent="0.25">
      <c r="M2085" s="7"/>
    </row>
    <row r="2086" spans="13:13" x14ac:dyDescent="0.25">
      <c r="M2086" s="7"/>
    </row>
    <row r="2087" spans="13:13" x14ac:dyDescent="0.25">
      <c r="M2087" s="7"/>
    </row>
    <row r="2088" spans="13:13" x14ac:dyDescent="0.25">
      <c r="M2088" s="7"/>
    </row>
    <row r="2089" spans="13:13" x14ac:dyDescent="0.25">
      <c r="M2089" s="7"/>
    </row>
    <row r="2090" spans="13:13" x14ac:dyDescent="0.25">
      <c r="M2090" s="7"/>
    </row>
    <row r="2091" spans="13:13" x14ac:dyDescent="0.25">
      <c r="M2091" s="7"/>
    </row>
    <row r="2092" spans="13:13" x14ac:dyDescent="0.25">
      <c r="M2092" s="7"/>
    </row>
    <row r="2093" spans="13:13" x14ac:dyDescent="0.25">
      <c r="M2093" s="7"/>
    </row>
    <row r="2094" spans="13:13" x14ac:dyDescent="0.25">
      <c r="M2094" s="7"/>
    </row>
    <row r="2095" spans="13:13" x14ac:dyDescent="0.25">
      <c r="M2095" s="7"/>
    </row>
    <row r="2096" spans="13:13" x14ac:dyDescent="0.25">
      <c r="M2096" s="7"/>
    </row>
    <row r="2097" spans="13:13" x14ac:dyDescent="0.25">
      <c r="M2097" s="7"/>
    </row>
    <row r="2098" spans="13:13" x14ac:dyDescent="0.25">
      <c r="M2098" s="7"/>
    </row>
    <row r="2099" spans="13:13" x14ac:dyDescent="0.25">
      <c r="M2099" s="7"/>
    </row>
    <row r="2100" spans="13:13" x14ac:dyDescent="0.25">
      <c r="M2100" s="7"/>
    </row>
    <row r="2101" spans="13:13" x14ac:dyDescent="0.25">
      <c r="M2101" s="7"/>
    </row>
    <row r="2102" spans="13:13" x14ac:dyDescent="0.25">
      <c r="M2102" s="7"/>
    </row>
    <row r="2103" spans="13:13" x14ac:dyDescent="0.25">
      <c r="M2103" s="7"/>
    </row>
    <row r="2104" spans="13:13" x14ac:dyDescent="0.25">
      <c r="M2104" s="7"/>
    </row>
    <row r="2105" spans="13:13" x14ac:dyDescent="0.25">
      <c r="M2105" s="7"/>
    </row>
    <row r="2106" spans="13:13" x14ac:dyDescent="0.25">
      <c r="M2106" s="7"/>
    </row>
    <row r="2107" spans="13:13" x14ac:dyDescent="0.25">
      <c r="M2107" s="7"/>
    </row>
    <row r="2108" spans="13:13" x14ac:dyDescent="0.25">
      <c r="M2108" s="7"/>
    </row>
    <row r="2109" spans="13:13" x14ac:dyDescent="0.25">
      <c r="M2109" s="7"/>
    </row>
    <row r="2110" spans="13:13" x14ac:dyDescent="0.25">
      <c r="M2110" s="7"/>
    </row>
    <row r="2111" spans="13:13" x14ac:dyDescent="0.25">
      <c r="M2111" s="7"/>
    </row>
    <row r="2112" spans="13:13" x14ac:dyDescent="0.25">
      <c r="M2112" s="7"/>
    </row>
    <row r="2113" spans="13:13" x14ac:dyDescent="0.25">
      <c r="M2113" s="7"/>
    </row>
    <row r="2114" spans="13:13" x14ac:dyDescent="0.25">
      <c r="M2114" s="7"/>
    </row>
    <row r="2115" spans="13:13" x14ac:dyDescent="0.25">
      <c r="M2115" s="7"/>
    </row>
    <row r="2116" spans="13:13" x14ac:dyDescent="0.25">
      <c r="M2116" s="7"/>
    </row>
    <row r="2117" spans="13:13" x14ac:dyDescent="0.25">
      <c r="M2117" s="7"/>
    </row>
    <row r="2118" spans="13:13" x14ac:dyDescent="0.25">
      <c r="M2118" s="7"/>
    </row>
    <row r="2119" spans="13:13" x14ac:dyDescent="0.25">
      <c r="M2119" s="7"/>
    </row>
    <row r="2120" spans="13:13" x14ac:dyDescent="0.25">
      <c r="M2120" s="7"/>
    </row>
    <row r="2121" spans="13:13" x14ac:dyDescent="0.25">
      <c r="M2121" s="7"/>
    </row>
    <row r="2122" spans="13:13" x14ac:dyDescent="0.25">
      <c r="M2122" s="7"/>
    </row>
    <row r="2123" spans="13:13" x14ac:dyDescent="0.25">
      <c r="M2123" s="7"/>
    </row>
    <row r="2124" spans="13:13" x14ac:dyDescent="0.25">
      <c r="M2124" s="7"/>
    </row>
    <row r="2125" spans="13:13" x14ac:dyDescent="0.25">
      <c r="M2125" s="7"/>
    </row>
    <row r="2126" spans="13:13" x14ac:dyDescent="0.25">
      <c r="M2126" s="7"/>
    </row>
    <row r="2127" spans="13:13" x14ac:dyDescent="0.25">
      <c r="M2127" s="7"/>
    </row>
    <row r="2128" spans="13:13" x14ac:dyDescent="0.25">
      <c r="M2128" s="7"/>
    </row>
    <row r="2129" spans="13:13" x14ac:dyDescent="0.25">
      <c r="M2129" s="7"/>
    </row>
    <row r="2130" spans="13:13" x14ac:dyDescent="0.25">
      <c r="M2130" s="7"/>
    </row>
    <row r="2131" spans="13:13" x14ac:dyDescent="0.25">
      <c r="M2131" s="7"/>
    </row>
    <row r="2132" spans="13:13" x14ac:dyDescent="0.25">
      <c r="M2132" s="7"/>
    </row>
    <row r="2133" spans="13:13" x14ac:dyDescent="0.25">
      <c r="M2133" s="7"/>
    </row>
    <row r="2134" spans="13:13" x14ac:dyDescent="0.25">
      <c r="M2134" s="7"/>
    </row>
    <row r="2135" spans="13:13" x14ac:dyDescent="0.25">
      <c r="M2135" s="7"/>
    </row>
    <row r="2136" spans="13:13" x14ac:dyDescent="0.25">
      <c r="M2136" s="7"/>
    </row>
    <row r="2137" spans="13:13" x14ac:dyDescent="0.25">
      <c r="M2137" s="7"/>
    </row>
    <row r="2138" spans="13:13" x14ac:dyDescent="0.25">
      <c r="M2138" s="7"/>
    </row>
    <row r="2139" spans="13:13" x14ac:dyDescent="0.25">
      <c r="M2139" s="7"/>
    </row>
    <row r="2140" spans="13:13" x14ac:dyDescent="0.25">
      <c r="M2140" s="7"/>
    </row>
    <row r="2141" spans="13:13" x14ac:dyDescent="0.25">
      <c r="M2141" s="7"/>
    </row>
    <row r="2142" spans="13:13" x14ac:dyDescent="0.25">
      <c r="M2142" s="7"/>
    </row>
    <row r="2143" spans="13:13" x14ac:dyDescent="0.25">
      <c r="M2143" s="7"/>
    </row>
    <row r="2144" spans="13:13" x14ac:dyDescent="0.25">
      <c r="M2144" s="7"/>
    </row>
    <row r="2145" spans="13:13" x14ac:dyDescent="0.25">
      <c r="M2145" s="7"/>
    </row>
    <row r="2146" spans="13:13" x14ac:dyDescent="0.25">
      <c r="M2146" s="7"/>
    </row>
    <row r="2147" spans="13:13" x14ac:dyDescent="0.25">
      <c r="M2147" s="7"/>
    </row>
    <row r="2148" spans="13:13" x14ac:dyDescent="0.25">
      <c r="M2148" s="7"/>
    </row>
    <row r="2149" spans="13:13" x14ac:dyDescent="0.25">
      <c r="M2149" s="7"/>
    </row>
    <row r="2150" spans="13:13" x14ac:dyDescent="0.25">
      <c r="M2150" s="7"/>
    </row>
    <row r="2151" spans="13:13" x14ac:dyDescent="0.25">
      <c r="M2151" s="7"/>
    </row>
    <row r="2152" spans="13:13" x14ac:dyDescent="0.25">
      <c r="M2152" s="7"/>
    </row>
    <row r="2153" spans="13:13" x14ac:dyDescent="0.25">
      <c r="M2153" s="7"/>
    </row>
    <row r="2154" spans="13:13" x14ac:dyDescent="0.25">
      <c r="M2154" s="7"/>
    </row>
    <row r="2155" spans="13:13" x14ac:dyDescent="0.25">
      <c r="M2155" s="7"/>
    </row>
    <row r="2156" spans="13:13" x14ac:dyDescent="0.25">
      <c r="M2156" s="7"/>
    </row>
    <row r="2157" spans="13:13" x14ac:dyDescent="0.25">
      <c r="M2157" s="7"/>
    </row>
    <row r="2158" spans="13:13" x14ac:dyDescent="0.25">
      <c r="M2158" s="7"/>
    </row>
    <row r="2159" spans="13:13" x14ac:dyDescent="0.25">
      <c r="M2159" s="7"/>
    </row>
    <row r="2160" spans="13:13" x14ac:dyDescent="0.25">
      <c r="M2160" s="7"/>
    </row>
    <row r="2161" spans="13:13" x14ac:dyDescent="0.25">
      <c r="M2161" s="7"/>
    </row>
    <row r="2162" spans="13:13" x14ac:dyDescent="0.25">
      <c r="M2162" s="7"/>
    </row>
    <row r="2163" spans="13:13" x14ac:dyDescent="0.25">
      <c r="M2163" s="7"/>
    </row>
    <row r="2164" spans="13:13" x14ac:dyDescent="0.25">
      <c r="M2164" s="7"/>
    </row>
    <row r="2165" spans="13:13" x14ac:dyDescent="0.25">
      <c r="M2165" s="7"/>
    </row>
    <row r="2166" spans="13:13" x14ac:dyDescent="0.25">
      <c r="M2166" s="7"/>
    </row>
    <row r="2167" spans="13:13" x14ac:dyDescent="0.25">
      <c r="M2167" s="7"/>
    </row>
    <row r="2168" spans="13:13" x14ac:dyDescent="0.25">
      <c r="M2168" s="7"/>
    </row>
    <row r="2169" spans="13:13" x14ac:dyDescent="0.25">
      <c r="M2169" s="7"/>
    </row>
    <row r="2170" spans="13:13" x14ac:dyDescent="0.25">
      <c r="M2170" s="7"/>
    </row>
    <row r="2171" spans="13:13" x14ac:dyDescent="0.25">
      <c r="M2171" s="7"/>
    </row>
    <row r="2172" spans="13:13" x14ac:dyDescent="0.25">
      <c r="M2172" s="7"/>
    </row>
    <row r="2173" spans="13:13" x14ac:dyDescent="0.25">
      <c r="M2173" s="7"/>
    </row>
    <row r="2174" spans="13:13" x14ac:dyDescent="0.25">
      <c r="M2174" s="7"/>
    </row>
    <row r="2175" spans="13:13" x14ac:dyDescent="0.25">
      <c r="M2175" s="7"/>
    </row>
    <row r="2176" spans="13:13" x14ac:dyDescent="0.25">
      <c r="M2176" s="7"/>
    </row>
    <row r="2177" spans="13:13" x14ac:dyDescent="0.25">
      <c r="M2177" s="7"/>
    </row>
    <row r="2178" spans="13:13" x14ac:dyDescent="0.25">
      <c r="M2178" s="7"/>
    </row>
    <row r="2179" spans="13:13" x14ac:dyDescent="0.25">
      <c r="M2179" s="7"/>
    </row>
    <row r="2180" spans="13:13" x14ac:dyDescent="0.25">
      <c r="M2180" s="7"/>
    </row>
    <row r="2181" spans="13:13" x14ac:dyDescent="0.25">
      <c r="M2181" s="7"/>
    </row>
    <row r="2182" spans="13:13" x14ac:dyDescent="0.25">
      <c r="M2182" s="7"/>
    </row>
    <row r="2183" spans="13:13" x14ac:dyDescent="0.25">
      <c r="M2183" s="7"/>
    </row>
    <row r="2184" spans="13:13" x14ac:dyDescent="0.25">
      <c r="M2184" s="7"/>
    </row>
    <row r="2185" spans="13:13" x14ac:dyDescent="0.25">
      <c r="M2185" s="7"/>
    </row>
    <row r="2186" spans="13:13" x14ac:dyDescent="0.25">
      <c r="M2186" s="7"/>
    </row>
    <row r="2187" spans="13:13" x14ac:dyDescent="0.25">
      <c r="M2187" s="7"/>
    </row>
    <row r="2188" spans="13:13" x14ac:dyDescent="0.25">
      <c r="M2188" s="7"/>
    </row>
    <row r="2189" spans="13:13" x14ac:dyDescent="0.25">
      <c r="M2189" s="7"/>
    </row>
    <row r="2190" spans="13:13" x14ac:dyDescent="0.25">
      <c r="M2190" s="7"/>
    </row>
    <row r="2191" spans="13:13" x14ac:dyDescent="0.25">
      <c r="M2191" s="7"/>
    </row>
    <row r="2192" spans="13:13" x14ac:dyDescent="0.25">
      <c r="M2192" s="7"/>
    </row>
    <row r="2193" spans="13:13" x14ac:dyDescent="0.25">
      <c r="M2193" s="7"/>
    </row>
    <row r="2194" spans="13:13" x14ac:dyDescent="0.25">
      <c r="M2194" s="7"/>
    </row>
    <row r="2195" spans="13:13" x14ac:dyDescent="0.25">
      <c r="M2195" s="7"/>
    </row>
    <row r="2196" spans="13:13" x14ac:dyDescent="0.25">
      <c r="M2196" s="7"/>
    </row>
    <row r="2197" spans="13:13" x14ac:dyDescent="0.25">
      <c r="M2197" s="7"/>
    </row>
    <row r="2198" spans="13:13" x14ac:dyDescent="0.25">
      <c r="M2198" s="7"/>
    </row>
    <row r="2199" spans="13:13" x14ac:dyDescent="0.25">
      <c r="M2199" s="7"/>
    </row>
    <row r="2200" spans="13:13" x14ac:dyDescent="0.25">
      <c r="M2200" s="7"/>
    </row>
    <row r="2201" spans="13:13" x14ac:dyDescent="0.25">
      <c r="M2201" s="7"/>
    </row>
    <row r="2202" spans="13:13" x14ac:dyDescent="0.25">
      <c r="M2202" s="7"/>
    </row>
    <row r="2203" spans="13:13" x14ac:dyDescent="0.25">
      <c r="M2203" s="7"/>
    </row>
    <row r="2204" spans="13:13" x14ac:dyDescent="0.25">
      <c r="M2204" s="7"/>
    </row>
    <row r="2205" spans="13:13" x14ac:dyDescent="0.25">
      <c r="M2205" s="7"/>
    </row>
    <row r="2206" spans="13:13" x14ac:dyDescent="0.25">
      <c r="M2206" s="7"/>
    </row>
    <row r="2207" spans="13:13" x14ac:dyDescent="0.25">
      <c r="M2207" s="7"/>
    </row>
    <row r="2208" spans="13:13" x14ac:dyDescent="0.25">
      <c r="M2208" s="7"/>
    </row>
    <row r="2209" spans="13:13" x14ac:dyDescent="0.25">
      <c r="M2209" s="7"/>
    </row>
    <row r="2210" spans="13:13" x14ac:dyDescent="0.25">
      <c r="M2210" s="7"/>
    </row>
    <row r="2211" spans="13:13" x14ac:dyDescent="0.25">
      <c r="M2211" s="7"/>
    </row>
    <row r="2212" spans="13:13" x14ac:dyDescent="0.25">
      <c r="M2212" s="7"/>
    </row>
    <row r="2213" spans="13:13" x14ac:dyDescent="0.25">
      <c r="M2213" s="7"/>
    </row>
    <row r="2214" spans="13:13" x14ac:dyDescent="0.25">
      <c r="M2214" s="7"/>
    </row>
    <row r="2215" spans="13:13" x14ac:dyDescent="0.25">
      <c r="M2215" s="7"/>
    </row>
    <row r="2216" spans="13:13" x14ac:dyDescent="0.25">
      <c r="M2216" s="7"/>
    </row>
    <row r="2217" spans="13:13" x14ac:dyDescent="0.25">
      <c r="M2217" s="7"/>
    </row>
    <row r="2218" spans="13:13" x14ac:dyDescent="0.25">
      <c r="M2218" s="7"/>
    </row>
    <row r="2219" spans="13:13" x14ac:dyDescent="0.25">
      <c r="M2219" s="7"/>
    </row>
    <row r="2220" spans="13:13" x14ac:dyDescent="0.25">
      <c r="M2220" s="7"/>
    </row>
    <row r="2221" spans="13:13" x14ac:dyDescent="0.25">
      <c r="M2221" s="7"/>
    </row>
    <row r="2222" spans="13:13" x14ac:dyDescent="0.25">
      <c r="M2222" s="7"/>
    </row>
    <row r="2223" spans="13:13" x14ac:dyDescent="0.25">
      <c r="M2223" s="7"/>
    </row>
    <row r="2224" spans="13:13" x14ac:dyDescent="0.25">
      <c r="M2224" s="7"/>
    </row>
    <row r="2225" spans="13:13" x14ac:dyDescent="0.25">
      <c r="M2225" s="7"/>
    </row>
    <row r="2226" spans="13:13" x14ac:dyDescent="0.25">
      <c r="M2226" s="7"/>
    </row>
    <row r="2227" spans="13:13" x14ac:dyDescent="0.25">
      <c r="M2227" s="7"/>
    </row>
    <row r="2228" spans="13:13" x14ac:dyDescent="0.25">
      <c r="M2228" s="7"/>
    </row>
    <row r="2229" spans="13:13" x14ac:dyDescent="0.25">
      <c r="M2229" s="7"/>
    </row>
    <row r="2230" spans="13:13" x14ac:dyDescent="0.25">
      <c r="M2230" s="7"/>
    </row>
    <row r="2231" spans="13:13" x14ac:dyDescent="0.25">
      <c r="M2231" s="7"/>
    </row>
    <row r="2232" spans="13:13" x14ac:dyDescent="0.25">
      <c r="M2232" s="7"/>
    </row>
    <row r="2233" spans="13:13" x14ac:dyDescent="0.25">
      <c r="M2233" s="7"/>
    </row>
    <row r="2234" spans="13:13" x14ac:dyDescent="0.25">
      <c r="M2234" s="7"/>
    </row>
    <row r="2235" spans="13:13" x14ac:dyDescent="0.25">
      <c r="M2235" s="7"/>
    </row>
    <row r="2236" spans="13:13" x14ac:dyDescent="0.25">
      <c r="M2236" s="7"/>
    </row>
    <row r="2237" spans="13:13" x14ac:dyDescent="0.25">
      <c r="M2237" s="7"/>
    </row>
    <row r="2238" spans="13:13" x14ac:dyDescent="0.25">
      <c r="M2238" s="7"/>
    </row>
    <row r="2239" spans="13:13" x14ac:dyDescent="0.25">
      <c r="M2239" s="7"/>
    </row>
    <row r="2240" spans="13:13" x14ac:dyDescent="0.25">
      <c r="M2240" s="7"/>
    </row>
    <row r="2241" spans="13:13" x14ac:dyDescent="0.25">
      <c r="M2241" s="7"/>
    </row>
    <row r="2242" spans="13:13" x14ac:dyDescent="0.25">
      <c r="M2242" s="7"/>
    </row>
    <row r="2243" spans="13:13" x14ac:dyDescent="0.25">
      <c r="M2243" s="7"/>
    </row>
    <row r="2244" spans="13:13" x14ac:dyDescent="0.25">
      <c r="M2244" s="7"/>
    </row>
    <row r="2245" spans="13:13" x14ac:dyDescent="0.25">
      <c r="M2245" s="7"/>
    </row>
    <row r="2246" spans="13:13" x14ac:dyDescent="0.25">
      <c r="M2246" s="7"/>
    </row>
    <row r="2247" spans="13:13" x14ac:dyDescent="0.25">
      <c r="M2247" s="7"/>
    </row>
    <row r="2248" spans="13:13" x14ac:dyDescent="0.25">
      <c r="M2248" s="7"/>
    </row>
    <row r="2249" spans="13:13" x14ac:dyDescent="0.25">
      <c r="M2249" s="7"/>
    </row>
    <row r="2250" spans="13:13" x14ac:dyDescent="0.25">
      <c r="M2250" s="7"/>
    </row>
    <row r="2251" spans="13:13" x14ac:dyDescent="0.25">
      <c r="M2251" s="7"/>
    </row>
    <row r="2252" spans="13:13" x14ac:dyDescent="0.25">
      <c r="M2252" s="7"/>
    </row>
    <row r="2253" spans="13:13" x14ac:dyDescent="0.25">
      <c r="M2253" s="7"/>
    </row>
    <row r="2254" spans="13:13" x14ac:dyDescent="0.25">
      <c r="M2254" s="7"/>
    </row>
    <row r="2255" spans="13:13" x14ac:dyDescent="0.25">
      <c r="M2255" s="7"/>
    </row>
    <row r="2256" spans="13:13" x14ac:dyDescent="0.25">
      <c r="M2256" s="7"/>
    </row>
    <row r="2257" spans="13:13" x14ac:dyDescent="0.25">
      <c r="M2257" s="7"/>
    </row>
    <row r="2258" spans="13:13" x14ac:dyDescent="0.25">
      <c r="M2258" s="7"/>
    </row>
    <row r="2259" spans="13:13" x14ac:dyDescent="0.25">
      <c r="M2259" s="7"/>
    </row>
    <row r="2260" spans="13:13" x14ac:dyDescent="0.25">
      <c r="M2260" s="7"/>
    </row>
    <row r="2261" spans="13:13" x14ac:dyDescent="0.25">
      <c r="M2261" s="7"/>
    </row>
    <row r="2262" spans="13:13" x14ac:dyDescent="0.25">
      <c r="M2262" s="7"/>
    </row>
    <row r="2263" spans="13:13" x14ac:dyDescent="0.25">
      <c r="M2263" s="7"/>
    </row>
    <row r="2264" spans="13:13" x14ac:dyDescent="0.25">
      <c r="M2264" s="7"/>
    </row>
    <row r="2265" spans="13:13" x14ac:dyDescent="0.25">
      <c r="M2265" s="7"/>
    </row>
    <row r="2266" spans="13:13" x14ac:dyDescent="0.25">
      <c r="M2266" s="7"/>
    </row>
    <row r="2267" spans="13:13" x14ac:dyDescent="0.25">
      <c r="M2267" s="7"/>
    </row>
    <row r="2268" spans="13:13" x14ac:dyDescent="0.25">
      <c r="M2268" s="7"/>
    </row>
    <row r="2269" spans="13:13" x14ac:dyDescent="0.25">
      <c r="M2269" s="7"/>
    </row>
    <row r="2270" spans="13:13" x14ac:dyDescent="0.25">
      <c r="M2270" s="7"/>
    </row>
    <row r="2271" spans="13:13" x14ac:dyDescent="0.25">
      <c r="M2271" s="7"/>
    </row>
    <row r="2272" spans="13:13" x14ac:dyDescent="0.25">
      <c r="M2272" s="7"/>
    </row>
    <row r="2273" spans="13:13" x14ac:dyDescent="0.25">
      <c r="M2273" s="7"/>
    </row>
    <row r="2274" spans="13:13" x14ac:dyDescent="0.25">
      <c r="M2274" s="7"/>
    </row>
    <row r="2275" spans="13:13" x14ac:dyDescent="0.25">
      <c r="M2275" s="7"/>
    </row>
    <row r="2276" spans="13:13" x14ac:dyDescent="0.25">
      <c r="M2276" s="7"/>
    </row>
    <row r="2277" spans="13:13" x14ac:dyDescent="0.25">
      <c r="M2277" s="7"/>
    </row>
    <row r="2278" spans="13:13" x14ac:dyDescent="0.25">
      <c r="M2278" s="7"/>
    </row>
    <row r="2279" spans="13:13" x14ac:dyDescent="0.25">
      <c r="M2279" s="7"/>
    </row>
    <row r="2280" spans="13:13" x14ac:dyDescent="0.25">
      <c r="M2280" s="7"/>
    </row>
    <row r="2281" spans="13:13" x14ac:dyDescent="0.25">
      <c r="M2281" s="7"/>
    </row>
    <row r="2282" spans="13:13" x14ac:dyDescent="0.25">
      <c r="M2282" s="7"/>
    </row>
    <row r="2283" spans="13:13" x14ac:dyDescent="0.25">
      <c r="M2283" s="7"/>
    </row>
    <row r="2284" spans="13:13" x14ac:dyDescent="0.25">
      <c r="M2284" s="7"/>
    </row>
    <row r="2285" spans="13:13" x14ac:dyDescent="0.25">
      <c r="M2285" s="7"/>
    </row>
    <row r="2286" spans="13:13" x14ac:dyDescent="0.25">
      <c r="M2286" s="7"/>
    </row>
    <row r="2287" spans="13:13" x14ac:dyDescent="0.25">
      <c r="M2287" s="7"/>
    </row>
    <row r="2288" spans="13:13" x14ac:dyDescent="0.25">
      <c r="M2288" s="7"/>
    </row>
    <row r="2289" spans="13:13" x14ac:dyDescent="0.25">
      <c r="M2289" s="7"/>
    </row>
    <row r="2290" spans="13:13" x14ac:dyDescent="0.25">
      <c r="M2290" s="7"/>
    </row>
    <row r="2291" spans="13:13" x14ac:dyDescent="0.25">
      <c r="M2291" s="7"/>
    </row>
    <row r="2292" spans="13:13" x14ac:dyDescent="0.25">
      <c r="M2292" s="7"/>
    </row>
    <row r="2293" spans="13:13" x14ac:dyDescent="0.25">
      <c r="M2293" s="7"/>
    </row>
    <row r="2294" spans="13:13" x14ac:dyDescent="0.25">
      <c r="M2294" s="7"/>
    </row>
    <row r="2295" spans="13:13" x14ac:dyDescent="0.25">
      <c r="M2295" s="7"/>
    </row>
    <row r="2296" spans="13:13" x14ac:dyDescent="0.25">
      <c r="M2296" s="7"/>
    </row>
    <row r="2297" spans="13:13" x14ac:dyDescent="0.25">
      <c r="M2297" s="7"/>
    </row>
    <row r="2298" spans="13:13" x14ac:dyDescent="0.25">
      <c r="M2298" s="7"/>
    </row>
    <row r="2299" spans="13:13" x14ac:dyDescent="0.25">
      <c r="M2299" s="7"/>
    </row>
    <row r="2300" spans="13:13" x14ac:dyDescent="0.25">
      <c r="M2300" s="7"/>
    </row>
    <row r="2301" spans="13:13" x14ac:dyDescent="0.25">
      <c r="M2301" s="7"/>
    </row>
    <row r="2302" spans="13:13" x14ac:dyDescent="0.25">
      <c r="M2302" s="7"/>
    </row>
    <row r="2303" spans="13:13" x14ac:dyDescent="0.25">
      <c r="M2303" s="7"/>
    </row>
    <row r="2304" spans="13:13" x14ac:dyDescent="0.25">
      <c r="M2304" s="7"/>
    </row>
    <row r="2305" spans="13:13" x14ac:dyDescent="0.25">
      <c r="M2305" s="7"/>
    </row>
    <row r="2306" spans="13:13" x14ac:dyDescent="0.25">
      <c r="M2306" s="7"/>
    </row>
    <row r="2307" spans="13:13" x14ac:dyDescent="0.25">
      <c r="M2307" s="7"/>
    </row>
    <row r="2308" spans="13:13" x14ac:dyDescent="0.25">
      <c r="M2308" s="7"/>
    </row>
    <row r="2309" spans="13:13" x14ac:dyDescent="0.25">
      <c r="M2309" s="7"/>
    </row>
    <row r="2310" spans="13:13" x14ac:dyDescent="0.25">
      <c r="M2310" s="7"/>
    </row>
    <row r="2311" spans="13:13" x14ac:dyDescent="0.25">
      <c r="M2311" s="7"/>
    </row>
    <row r="2312" spans="13:13" x14ac:dyDescent="0.25">
      <c r="M2312" s="7"/>
    </row>
    <row r="2313" spans="13:13" x14ac:dyDescent="0.25">
      <c r="M2313" s="7"/>
    </row>
    <row r="2314" spans="13:13" x14ac:dyDescent="0.25">
      <c r="M2314" s="7"/>
    </row>
    <row r="2315" spans="13:13" x14ac:dyDescent="0.25">
      <c r="M2315" s="7"/>
    </row>
    <row r="2316" spans="13:13" x14ac:dyDescent="0.25">
      <c r="M2316" s="7"/>
    </row>
    <row r="2317" spans="13:13" x14ac:dyDescent="0.25">
      <c r="M2317" s="7"/>
    </row>
    <row r="2318" spans="13:13" x14ac:dyDescent="0.25">
      <c r="M2318" s="7"/>
    </row>
    <row r="2319" spans="13:13" x14ac:dyDescent="0.25">
      <c r="M2319" s="7"/>
    </row>
    <row r="2320" spans="13:13" x14ac:dyDescent="0.25">
      <c r="M2320" s="7"/>
    </row>
    <row r="2321" spans="13:13" x14ac:dyDescent="0.25">
      <c r="M2321" s="7"/>
    </row>
    <row r="2322" spans="13:13" x14ac:dyDescent="0.25">
      <c r="M2322" s="7"/>
    </row>
    <row r="2323" spans="13:13" x14ac:dyDescent="0.25">
      <c r="M2323" s="7"/>
    </row>
    <row r="2324" spans="13:13" x14ac:dyDescent="0.25">
      <c r="M2324" s="7"/>
    </row>
    <row r="2325" spans="13:13" x14ac:dyDescent="0.25">
      <c r="M2325" s="7"/>
    </row>
    <row r="2326" spans="13:13" x14ac:dyDescent="0.25">
      <c r="M2326" s="7"/>
    </row>
    <row r="2327" spans="13:13" x14ac:dyDescent="0.25">
      <c r="M2327" s="7"/>
    </row>
    <row r="2328" spans="13:13" x14ac:dyDescent="0.25">
      <c r="M2328" s="7"/>
    </row>
    <row r="2329" spans="13:13" x14ac:dyDescent="0.25">
      <c r="M2329" s="7"/>
    </row>
    <row r="2330" spans="13:13" x14ac:dyDescent="0.25">
      <c r="M2330" s="7"/>
    </row>
    <row r="2331" spans="13:13" x14ac:dyDescent="0.25">
      <c r="M2331" s="7"/>
    </row>
    <row r="2332" spans="13:13" x14ac:dyDescent="0.25">
      <c r="M2332" s="7"/>
    </row>
    <row r="2333" spans="13:13" x14ac:dyDescent="0.25">
      <c r="M2333" s="7"/>
    </row>
    <row r="2334" spans="13:13" x14ac:dyDescent="0.25">
      <c r="M2334" s="7"/>
    </row>
    <row r="2335" spans="13:13" x14ac:dyDescent="0.25">
      <c r="M2335" s="7"/>
    </row>
    <row r="2336" spans="13:13" x14ac:dyDescent="0.25">
      <c r="M2336" s="7"/>
    </row>
    <row r="2337" spans="13:13" x14ac:dyDescent="0.25">
      <c r="M2337" s="7"/>
    </row>
    <row r="2338" spans="13:13" x14ac:dyDescent="0.25">
      <c r="M2338" s="7"/>
    </row>
    <row r="2339" spans="13:13" x14ac:dyDescent="0.25">
      <c r="M2339" s="7"/>
    </row>
    <row r="2340" spans="13:13" x14ac:dyDescent="0.25">
      <c r="M2340" s="7"/>
    </row>
    <row r="2341" spans="13:13" x14ac:dyDescent="0.25">
      <c r="M2341" s="7"/>
    </row>
    <row r="2342" spans="13:13" x14ac:dyDescent="0.25">
      <c r="M2342" s="7"/>
    </row>
    <row r="2343" spans="13:13" x14ac:dyDescent="0.25">
      <c r="M2343" s="7"/>
    </row>
    <row r="2344" spans="13:13" x14ac:dyDescent="0.25">
      <c r="M2344" s="7"/>
    </row>
    <row r="2345" spans="13:13" x14ac:dyDescent="0.25">
      <c r="M2345" s="7"/>
    </row>
    <row r="2346" spans="13:13" x14ac:dyDescent="0.25">
      <c r="M2346" s="7"/>
    </row>
    <row r="2347" spans="13:13" x14ac:dyDescent="0.25">
      <c r="M2347" s="7"/>
    </row>
    <row r="2348" spans="13:13" x14ac:dyDescent="0.25">
      <c r="M2348" s="7"/>
    </row>
    <row r="2349" spans="13:13" x14ac:dyDescent="0.25">
      <c r="M2349" s="7"/>
    </row>
    <row r="2350" spans="13:13" x14ac:dyDescent="0.25">
      <c r="M2350" s="7"/>
    </row>
    <row r="2351" spans="13:13" x14ac:dyDescent="0.25">
      <c r="M2351" s="7"/>
    </row>
    <row r="2352" spans="13:13" x14ac:dyDescent="0.25">
      <c r="M2352" s="7"/>
    </row>
    <row r="2353" spans="13:13" x14ac:dyDescent="0.25">
      <c r="M2353" s="7"/>
    </row>
    <row r="2354" spans="13:13" x14ac:dyDescent="0.25">
      <c r="M2354" s="7"/>
    </row>
    <row r="2355" spans="13:13" x14ac:dyDescent="0.25">
      <c r="M2355" s="7"/>
    </row>
    <row r="2356" spans="13:13" x14ac:dyDescent="0.25">
      <c r="M2356" s="7"/>
    </row>
    <row r="2357" spans="13:13" x14ac:dyDescent="0.25">
      <c r="M2357" s="7"/>
    </row>
    <row r="2358" spans="13:13" x14ac:dyDescent="0.25">
      <c r="M2358" s="7"/>
    </row>
    <row r="2359" spans="13:13" x14ac:dyDescent="0.25">
      <c r="M2359" s="7"/>
    </row>
    <row r="2360" spans="13:13" x14ac:dyDescent="0.25">
      <c r="M2360" s="7"/>
    </row>
    <row r="2361" spans="13:13" x14ac:dyDescent="0.25">
      <c r="M2361" s="7"/>
    </row>
    <row r="2362" spans="13:13" x14ac:dyDescent="0.25">
      <c r="M2362" s="7"/>
    </row>
    <row r="2363" spans="13:13" x14ac:dyDescent="0.25">
      <c r="M2363" s="7"/>
    </row>
    <row r="2364" spans="13:13" x14ac:dyDescent="0.25">
      <c r="M2364" s="7"/>
    </row>
    <row r="2365" spans="13:13" x14ac:dyDescent="0.25">
      <c r="M2365" s="7"/>
    </row>
    <row r="2366" spans="13:13" x14ac:dyDescent="0.25">
      <c r="M2366" s="7"/>
    </row>
    <row r="2367" spans="13:13" x14ac:dyDescent="0.25">
      <c r="M2367" s="7"/>
    </row>
    <row r="2368" spans="13:13" x14ac:dyDescent="0.25">
      <c r="M2368" s="7"/>
    </row>
    <row r="2369" spans="13:13" x14ac:dyDescent="0.25">
      <c r="M2369" s="7"/>
    </row>
    <row r="2370" spans="13:13" x14ac:dyDescent="0.25">
      <c r="M2370" s="7"/>
    </row>
    <row r="2371" spans="13:13" x14ac:dyDescent="0.25">
      <c r="M2371" s="7"/>
    </row>
    <row r="2372" spans="13:13" x14ac:dyDescent="0.25">
      <c r="M2372" s="7"/>
    </row>
    <row r="2373" spans="13:13" x14ac:dyDescent="0.25">
      <c r="M2373" s="7"/>
    </row>
    <row r="2374" spans="13:13" x14ac:dyDescent="0.25">
      <c r="M2374" s="7"/>
    </row>
    <row r="2375" spans="13:13" x14ac:dyDescent="0.25">
      <c r="M2375" s="7"/>
    </row>
    <row r="2376" spans="13:13" x14ac:dyDescent="0.25">
      <c r="M2376" s="7"/>
    </row>
    <row r="2377" spans="13:13" x14ac:dyDescent="0.25">
      <c r="M2377" s="7"/>
    </row>
    <row r="2378" spans="13:13" x14ac:dyDescent="0.25">
      <c r="M2378" s="7"/>
    </row>
    <row r="2379" spans="13:13" x14ac:dyDescent="0.25">
      <c r="M2379" s="7"/>
    </row>
    <row r="2380" spans="13:13" x14ac:dyDescent="0.25">
      <c r="M2380" s="7"/>
    </row>
    <row r="2381" spans="13:13" x14ac:dyDescent="0.25">
      <c r="M2381" s="7"/>
    </row>
    <row r="2382" spans="13:13" x14ac:dyDescent="0.25">
      <c r="M2382" s="7"/>
    </row>
    <row r="2383" spans="13:13" x14ac:dyDescent="0.25">
      <c r="M2383" s="7"/>
    </row>
    <row r="2384" spans="13:13" x14ac:dyDescent="0.25">
      <c r="M2384" s="7"/>
    </row>
    <row r="2385" spans="13:13" x14ac:dyDescent="0.25">
      <c r="M2385" s="7"/>
    </row>
    <row r="2386" spans="13:13" x14ac:dyDescent="0.25">
      <c r="M2386" s="7"/>
    </row>
    <row r="2387" spans="13:13" x14ac:dyDescent="0.25">
      <c r="M2387" s="7"/>
    </row>
    <row r="2388" spans="13:13" x14ac:dyDescent="0.25">
      <c r="M2388" s="7"/>
    </row>
    <row r="2389" spans="13:13" x14ac:dyDescent="0.25">
      <c r="M2389" s="7"/>
    </row>
    <row r="2390" spans="13:13" x14ac:dyDescent="0.25">
      <c r="M2390" s="7"/>
    </row>
    <row r="2391" spans="13:13" x14ac:dyDescent="0.25">
      <c r="M2391" s="7"/>
    </row>
    <row r="2392" spans="13:13" x14ac:dyDescent="0.25">
      <c r="M2392" s="7"/>
    </row>
    <row r="2393" spans="13:13" x14ac:dyDescent="0.25">
      <c r="M2393" s="7"/>
    </row>
    <row r="2394" spans="13:13" x14ac:dyDescent="0.25">
      <c r="M2394" s="7"/>
    </row>
    <row r="2395" spans="13:13" x14ac:dyDescent="0.25">
      <c r="M2395" s="7"/>
    </row>
    <row r="2396" spans="13:13" x14ac:dyDescent="0.25">
      <c r="M2396" s="7"/>
    </row>
    <row r="2397" spans="13:13" x14ac:dyDescent="0.25">
      <c r="M2397" s="7"/>
    </row>
    <row r="2398" spans="13:13" x14ac:dyDescent="0.25">
      <c r="M2398" s="7"/>
    </row>
    <row r="2399" spans="13:13" x14ac:dyDescent="0.25">
      <c r="M2399" s="7"/>
    </row>
    <row r="2400" spans="13:13" x14ac:dyDescent="0.25">
      <c r="M2400" s="7"/>
    </row>
    <row r="2401" spans="13:13" x14ac:dyDescent="0.25">
      <c r="M2401" s="7"/>
    </row>
    <row r="2402" spans="13:13" x14ac:dyDescent="0.25">
      <c r="M2402" s="7"/>
    </row>
    <row r="2403" spans="13:13" x14ac:dyDescent="0.25">
      <c r="M2403" s="7"/>
    </row>
    <row r="2404" spans="13:13" x14ac:dyDescent="0.25">
      <c r="M2404" s="7"/>
    </row>
    <row r="2405" spans="13:13" x14ac:dyDescent="0.25">
      <c r="M2405" s="7"/>
    </row>
    <row r="2406" spans="13:13" x14ac:dyDescent="0.25">
      <c r="M2406" s="7"/>
    </row>
    <row r="2407" spans="13:13" x14ac:dyDescent="0.25">
      <c r="M2407" s="7"/>
    </row>
    <row r="2408" spans="13:13" x14ac:dyDescent="0.25">
      <c r="M2408" s="7"/>
    </row>
    <row r="2409" spans="13:13" x14ac:dyDescent="0.25">
      <c r="M2409" s="7"/>
    </row>
    <row r="2410" spans="13:13" x14ac:dyDescent="0.25">
      <c r="M2410" s="7"/>
    </row>
    <row r="2411" spans="13:13" x14ac:dyDescent="0.25">
      <c r="M2411" s="7"/>
    </row>
    <row r="2412" spans="13:13" x14ac:dyDescent="0.25">
      <c r="M2412" s="7"/>
    </row>
    <row r="2413" spans="13:13" x14ac:dyDescent="0.25">
      <c r="M2413" s="7"/>
    </row>
    <row r="2414" spans="13:13" x14ac:dyDescent="0.25">
      <c r="M2414" s="7"/>
    </row>
    <row r="2415" spans="13:13" x14ac:dyDescent="0.25">
      <c r="M2415" s="7"/>
    </row>
    <row r="2416" spans="13:13" x14ac:dyDescent="0.25">
      <c r="M2416" s="7"/>
    </row>
    <row r="2417" spans="13:13" x14ac:dyDescent="0.25">
      <c r="M2417" s="7"/>
    </row>
    <row r="2418" spans="13:13" x14ac:dyDescent="0.25">
      <c r="M2418" s="7"/>
    </row>
    <row r="2419" spans="13:13" x14ac:dyDescent="0.25">
      <c r="M2419" s="7"/>
    </row>
    <row r="2420" spans="13:13" x14ac:dyDescent="0.25">
      <c r="M2420" s="7"/>
    </row>
    <row r="2421" spans="13:13" x14ac:dyDescent="0.25">
      <c r="M2421" s="7"/>
    </row>
    <row r="2422" spans="13:13" x14ac:dyDescent="0.25">
      <c r="M2422" s="7"/>
    </row>
    <row r="2423" spans="13:13" x14ac:dyDescent="0.25">
      <c r="M2423" s="7"/>
    </row>
    <row r="2424" spans="13:13" x14ac:dyDescent="0.25">
      <c r="M2424" s="7"/>
    </row>
    <row r="2425" spans="13:13" x14ac:dyDescent="0.25">
      <c r="M2425" s="7"/>
    </row>
    <row r="2426" spans="13:13" x14ac:dyDescent="0.25">
      <c r="M2426" s="7"/>
    </row>
    <row r="2427" spans="13:13" x14ac:dyDescent="0.25">
      <c r="M2427" s="7"/>
    </row>
    <row r="2428" spans="13:13" x14ac:dyDescent="0.25">
      <c r="M2428" s="7"/>
    </row>
    <row r="2429" spans="13:13" x14ac:dyDescent="0.25">
      <c r="M2429" s="7"/>
    </row>
    <row r="2430" spans="13:13" x14ac:dyDescent="0.25">
      <c r="M2430" s="7"/>
    </row>
    <row r="2431" spans="13:13" x14ac:dyDescent="0.25">
      <c r="M2431" s="7"/>
    </row>
    <row r="2432" spans="13:13" x14ac:dyDescent="0.25">
      <c r="M2432" s="7"/>
    </row>
    <row r="2433" spans="13:13" x14ac:dyDescent="0.25">
      <c r="M2433" s="7"/>
    </row>
    <row r="2434" spans="13:13" x14ac:dyDescent="0.25">
      <c r="M2434" s="7"/>
    </row>
    <row r="2435" spans="13:13" x14ac:dyDescent="0.25">
      <c r="M2435" s="7"/>
    </row>
    <row r="2436" spans="13:13" x14ac:dyDescent="0.25">
      <c r="M2436" s="7"/>
    </row>
    <row r="2437" spans="13:13" x14ac:dyDescent="0.25">
      <c r="M2437" s="7"/>
    </row>
    <row r="2438" spans="13:13" x14ac:dyDescent="0.25">
      <c r="M2438" s="7"/>
    </row>
    <row r="2439" spans="13:13" x14ac:dyDescent="0.25">
      <c r="M2439" s="7"/>
    </row>
    <row r="2440" spans="13:13" x14ac:dyDescent="0.25">
      <c r="M2440" s="7"/>
    </row>
    <row r="2441" spans="13:13" x14ac:dyDescent="0.25">
      <c r="M2441" s="7"/>
    </row>
    <row r="2442" spans="13:13" x14ac:dyDescent="0.25">
      <c r="M2442" s="7"/>
    </row>
    <row r="2443" spans="13:13" x14ac:dyDescent="0.25">
      <c r="M2443" s="7"/>
    </row>
    <row r="2444" spans="13:13" x14ac:dyDescent="0.25">
      <c r="M2444" s="7"/>
    </row>
    <row r="2445" spans="13:13" x14ac:dyDescent="0.25">
      <c r="M2445" s="7"/>
    </row>
    <row r="2446" spans="13:13" x14ac:dyDescent="0.25">
      <c r="M2446" s="7"/>
    </row>
    <row r="2447" spans="13:13" x14ac:dyDescent="0.25">
      <c r="M2447" s="7"/>
    </row>
    <row r="2448" spans="13:13" x14ac:dyDescent="0.25">
      <c r="M2448" s="7"/>
    </row>
    <row r="2449" spans="13:13" x14ac:dyDescent="0.25">
      <c r="M2449" s="7"/>
    </row>
    <row r="2450" spans="13:13" x14ac:dyDescent="0.25">
      <c r="M2450" s="7"/>
    </row>
    <row r="2451" spans="13:13" x14ac:dyDescent="0.25">
      <c r="M2451" s="7"/>
    </row>
    <row r="2452" spans="13:13" x14ac:dyDescent="0.25">
      <c r="M2452" s="7"/>
    </row>
    <row r="2453" spans="13:13" x14ac:dyDescent="0.25">
      <c r="M2453" s="7"/>
    </row>
    <row r="2454" spans="13:13" x14ac:dyDescent="0.25">
      <c r="M2454" s="7"/>
    </row>
    <row r="2455" spans="13:13" x14ac:dyDescent="0.25">
      <c r="M2455" s="7"/>
    </row>
    <row r="2456" spans="13:13" x14ac:dyDescent="0.25">
      <c r="M2456" s="7"/>
    </row>
    <row r="2457" spans="13:13" x14ac:dyDescent="0.25">
      <c r="M2457" s="7"/>
    </row>
    <row r="2458" spans="13:13" x14ac:dyDescent="0.25">
      <c r="M2458" s="7"/>
    </row>
    <row r="2459" spans="13:13" x14ac:dyDescent="0.25">
      <c r="M2459" s="7"/>
    </row>
    <row r="2460" spans="13:13" x14ac:dyDescent="0.25">
      <c r="M2460" s="7"/>
    </row>
    <row r="2461" spans="13:13" x14ac:dyDescent="0.25">
      <c r="M2461" s="7"/>
    </row>
    <row r="2462" spans="13:13" x14ac:dyDescent="0.25">
      <c r="M2462" s="7"/>
    </row>
    <row r="2463" spans="13:13" x14ac:dyDescent="0.25">
      <c r="M2463" s="7"/>
    </row>
    <row r="2464" spans="13:13" x14ac:dyDescent="0.25">
      <c r="M2464" s="7"/>
    </row>
    <row r="2465" spans="13:13" x14ac:dyDescent="0.25">
      <c r="M2465" s="7"/>
    </row>
    <row r="2466" spans="13:13" x14ac:dyDescent="0.25">
      <c r="M2466" s="7"/>
    </row>
    <row r="2467" spans="13:13" x14ac:dyDescent="0.25">
      <c r="M2467" s="7"/>
    </row>
    <row r="2468" spans="13:13" x14ac:dyDescent="0.25">
      <c r="M2468" s="7"/>
    </row>
    <row r="2469" spans="13:13" x14ac:dyDescent="0.25">
      <c r="M2469" s="7"/>
    </row>
    <row r="2470" spans="13:13" x14ac:dyDescent="0.25">
      <c r="M2470" s="7"/>
    </row>
    <row r="2471" spans="13:13" x14ac:dyDescent="0.25">
      <c r="M2471" s="7"/>
    </row>
    <row r="2472" spans="13:13" x14ac:dyDescent="0.25">
      <c r="M2472" s="7"/>
    </row>
    <row r="2473" spans="13:13" x14ac:dyDescent="0.25">
      <c r="M2473" s="7"/>
    </row>
    <row r="2474" spans="13:13" x14ac:dyDescent="0.25">
      <c r="M2474" s="7"/>
    </row>
    <row r="2475" spans="13:13" x14ac:dyDescent="0.25">
      <c r="M2475" s="7"/>
    </row>
    <row r="2476" spans="13:13" x14ac:dyDescent="0.25">
      <c r="M2476" s="7"/>
    </row>
    <row r="2477" spans="13:13" x14ac:dyDescent="0.25">
      <c r="M2477" s="7"/>
    </row>
    <row r="2478" spans="13:13" x14ac:dyDescent="0.25">
      <c r="M2478" s="7"/>
    </row>
    <row r="2479" spans="13:13" x14ac:dyDescent="0.25">
      <c r="M2479" s="7"/>
    </row>
    <row r="2480" spans="13:13" x14ac:dyDescent="0.25">
      <c r="M2480" s="7"/>
    </row>
    <row r="2481" spans="13:13" x14ac:dyDescent="0.25">
      <c r="M2481" s="7"/>
    </row>
    <row r="2482" spans="13:13" x14ac:dyDescent="0.25">
      <c r="M2482" s="7"/>
    </row>
    <row r="2483" spans="13:13" x14ac:dyDescent="0.25">
      <c r="M2483" s="7"/>
    </row>
    <row r="2484" spans="13:13" x14ac:dyDescent="0.25">
      <c r="M2484" s="7"/>
    </row>
    <row r="2485" spans="13:13" x14ac:dyDescent="0.25">
      <c r="M2485" s="7"/>
    </row>
    <row r="2486" spans="13:13" x14ac:dyDescent="0.25">
      <c r="M2486" s="7"/>
    </row>
    <row r="2487" spans="13:13" x14ac:dyDescent="0.25">
      <c r="M2487" s="7"/>
    </row>
    <row r="2488" spans="13:13" x14ac:dyDescent="0.25">
      <c r="M2488" s="7"/>
    </row>
    <row r="2489" spans="13:13" x14ac:dyDescent="0.25">
      <c r="M2489" s="7"/>
    </row>
    <row r="2490" spans="13:13" x14ac:dyDescent="0.25">
      <c r="M2490" s="7"/>
    </row>
    <row r="2491" spans="13:13" x14ac:dyDescent="0.25">
      <c r="M2491" s="7"/>
    </row>
    <row r="2492" spans="13:13" x14ac:dyDescent="0.25">
      <c r="M2492" s="7"/>
    </row>
    <row r="2493" spans="13:13" x14ac:dyDescent="0.25">
      <c r="M2493" s="7"/>
    </row>
    <row r="2494" spans="13:13" x14ac:dyDescent="0.25">
      <c r="M2494" s="7"/>
    </row>
    <row r="2495" spans="13:13" x14ac:dyDescent="0.25">
      <c r="M2495" s="7"/>
    </row>
    <row r="2496" spans="13:13" x14ac:dyDescent="0.25">
      <c r="M2496" s="7"/>
    </row>
    <row r="2497" spans="13:13" x14ac:dyDescent="0.25">
      <c r="M2497" s="7"/>
    </row>
    <row r="2498" spans="13:13" x14ac:dyDescent="0.25">
      <c r="M2498" s="7"/>
    </row>
    <row r="2499" spans="13:13" x14ac:dyDescent="0.25">
      <c r="M2499" s="7"/>
    </row>
    <row r="2500" spans="13:13" x14ac:dyDescent="0.25">
      <c r="M2500" s="7"/>
    </row>
    <row r="2501" spans="13:13" x14ac:dyDescent="0.25">
      <c r="M2501" s="7"/>
    </row>
    <row r="2502" spans="13:13" x14ac:dyDescent="0.25">
      <c r="M2502" s="7"/>
    </row>
    <row r="2503" spans="13:13" x14ac:dyDescent="0.25">
      <c r="M2503" s="7"/>
    </row>
    <row r="2504" spans="13:13" x14ac:dyDescent="0.25">
      <c r="M2504" s="7"/>
    </row>
    <row r="2505" spans="13:13" x14ac:dyDescent="0.25">
      <c r="M2505" s="7"/>
    </row>
    <row r="2506" spans="13:13" x14ac:dyDescent="0.25">
      <c r="M2506" s="7"/>
    </row>
    <row r="2507" spans="13:13" x14ac:dyDescent="0.25">
      <c r="M2507" s="7"/>
    </row>
    <row r="2508" spans="13:13" x14ac:dyDescent="0.25">
      <c r="M2508" s="7"/>
    </row>
    <row r="2509" spans="13:13" x14ac:dyDescent="0.25">
      <c r="M2509" s="7"/>
    </row>
    <row r="2510" spans="13:13" x14ac:dyDescent="0.25">
      <c r="M2510" s="7"/>
    </row>
    <row r="2511" spans="13:13" x14ac:dyDescent="0.25">
      <c r="M2511" s="7"/>
    </row>
    <row r="2512" spans="13:13" x14ac:dyDescent="0.25">
      <c r="M2512" s="7"/>
    </row>
    <row r="2513" spans="13:13" x14ac:dyDescent="0.25">
      <c r="M2513" s="7"/>
    </row>
    <row r="2514" spans="13:13" x14ac:dyDescent="0.25">
      <c r="M2514" s="7"/>
    </row>
    <row r="2515" spans="13:13" x14ac:dyDescent="0.25">
      <c r="M2515" s="7"/>
    </row>
    <row r="2516" spans="13:13" x14ac:dyDescent="0.25">
      <c r="M2516" s="7"/>
    </row>
    <row r="2517" spans="13:13" x14ac:dyDescent="0.25">
      <c r="M2517" s="7"/>
    </row>
    <row r="2518" spans="13:13" x14ac:dyDescent="0.25">
      <c r="M2518" s="7"/>
    </row>
    <row r="2519" spans="13:13" x14ac:dyDescent="0.25">
      <c r="M2519" s="7"/>
    </row>
    <row r="2520" spans="13:13" x14ac:dyDescent="0.25">
      <c r="M2520" s="7"/>
    </row>
    <row r="2521" spans="13:13" x14ac:dyDescent="0.25">
      <c r="M2521" s="7"/>
    </row>
    <row r="2522" spans="13:13" x14ac:dyDescent="0.25">
      <c r="M2522" s="7"/>
    </row>
    <row r="2523" spans="13:13" x14ac:dyDescent="0.25">
      <c r="M2523" s="7"/>
    </row>
    <row r="2524" spans="13:13" x14ac:dyDescent="0.25">
      <c r="M2524" s="7"/>
    </row>
    <row r="2525" spans="13:13" x14ac:dyDescent="0.25">
      <c r="M2525" s="7"/>
    </row>
    <row r="2526" spans="13:13" x14ac:dyDescent="0.25">
      <c r="M2526" s="7"/>
    </row>
    <row r="2527" spans="13:13" x14ac:dyDescent="0.25">
      <c r="M2527" s="7"/>
    </row>
    <row r="2528" spans="13:13" x14ac:dyDescent="0.25">
      <c r="M2528" s="7"/>
    </row>
    <row r="2529" spans="13:13" x14ac:dyDescent="0.25">
      <c r="M2529" s="7"/>
    </row>
    <row r="2530" spans="13:13" x14ac:dyDescent="0.25">
      <c r="M2530" s="7"/>
    </row>
    <row r="2531" spans="13:13" x14ac:dyDescent="0.25">
      <c r="M2531" s="7"/>
    </row>
    <row r="2532" spans="13:13" x14ac:dyDescent="0.25">
      <c r="M2532" s="7"/>
    </row>
    <row r="2533" spans="13:13" x14ac:dyDescent="0.25">
      <c r="M2533" s="7"/>
    </row>
    <row r="2534" spans="13:13" x14ac:dyDescent="0.25">
      <c r="M2534" s="7"/>
    </row>
    <row r="2535" spans="13:13" x14ac:dyDescent="0.25">
      <c r="M2535" s="7"/>
    </row>
    <row r="2536" spans="13:13" x14ac:dyDescent="0.25">
      <c r="M2536" s="7"/>
    </row>
    <row r="2537" spans="13:13" x14ac:dyDescent="0.25">
      <c r="M2537" s="7"/>
    </row>
    <row r="2538" spans="13:13" x14ac:dyDescent="0.25">
      <c r="M2538" s="7"/>
    </row>
    <row r="2539" spans="13:13" x14ac:dyDescent="0.25">
      <c r="M2539" s="7"/>
    </row>
    <row r="2540" spans="13:13" x14ac:dyDescent="0.25">
      <c r="M2540" s="7"/>
    </row>
    <row r="2541" spans="13:13" x14ac:dyDescent="0.25">
      <c r="M2541" s="7"/>
    </row>
    <row r="2542" spans="13:13" x14ac:dyDescent="0.25">
      <c r="M2542" s="7"/>
    </row>
    <row r="2543" spans="13:13" x14ac:dyDescent="0.25">
      <c r="M2543" s="7"/>
    </row>
    <row r="2544" spans="13:13" x14ac:dyDescent="0.25">
      <c r="M2544" s="7"/>
    </row>
    <row r="2545" spans="13:13" x14ac:dyDescent="0.25">
      <c r="M2545" s="7"/>
    </row>
    <row r="2546" spans="13:13" x14ac:dyDescent="0.25">
      <c r="M2546" s="7"/>
    </row>
    <row r="2547" spans="13:13" x14ac:dyDescent="0.25">
      <c r="M2547" s="7"/>
    </row>
    <row r="2548" spans="13:13" x14ac:dyDescent="0.25">
      <c r="M2548" s="7"/>
    </row>
    <row r="2549" spans="13:13" x14ac:dyDescent="0.25">
      <c r="M2549" s="7"/>
    </row>
    <row r="2550" spans="13:13" x14ac:dyDescent="0.25">
      <c r="M2550" s="7"/>
    </row>
    <row r="2551" spans="13:13" x14ac:dyDescent="0.25">
      <c r="M2551" s="7"/>
    </row>
    <row r="2552" spans="13:13" x14ac:dyDescent="0.25">
      <c r="M2552" s="7"/>
    </row>
    <row r="2553" spans="13:13" x14ac:dyDescent="0.25">
      <c r="M2553" s="7"/>
    </row>
    <row r="2554" spans="13:13" x14ac:dyDescent="0.25">
      <c r="M2554" s="7"/>
    </row>
    <row r="2555" spans="13:13" x14ac:dyDescent="0.25">
      <c r="M2555" s="7"/>
    </row>
    <row r="2556" spans="13:13" x14ac:dyDescent="0.25">
      <c r="M2556" s="7"/>
    </row>
    <row r="2557" spans="13:13" x14ac:dyDescent="0.25">
      <c r="M2557" s="7"/>
    </row>
    <row r="2558" spans="13:13" x14ac:dyDescent="0.25">
      <c r="M2558" s="7"/>
    </row>
    <row r="2559" spans="13:13" x14ac:dyDescent="0.25">
      <c r="M2559" s="7"/>
    </row>
    <row r="2560" spans="13:13" x14ac:dyDescent="0.25">
      <c r="M2560" s="7"/>
    </row>
    <row r="2561" spans="13:13" x14ac:dyDescent="0.25">
      <c r="M2561" s="7"/>
    </row>
    <row r="2562" spans="13:13" x14ac:dyDescent="0.25">
      <c r="M2562" s="7"/>
    </row>
    <row r="2563" spans="13:13" x14ac:dyDescent="0.25">
      <c r="M2563" s="7"/>
    </row>
    <row r="2564" spans="13:13" x14ac:dyDescent="0.25">
      <c r="M2564" s="7"/>
    </row>
    <row r="2565" spans="13:13" x14ac:dyDescent="0.25">
      <c r="M2565" s="7"/>
    </row>
    <row r="2566" spans="13:13" x14ac:dyDescent="0.25">
      <c r="M2566" s="7"/>
    </row>
    <row r="2567" spans="13:13" x14ac:dyDescent="0.25">
      <c r="M2567" s="7"/>
    </row>
    <row r="2568" spans="13:13" x14ac:dyDescent="0.25">
      <c r="M2568" s="7"/>
    </row>
    <row r="2569" spans="13:13" x14ac:dyDescent="0.25">
      <c r="M2569" s="7"/>
    </row>
    <row r="2570" spans="13:13" x14ac:dyDescent="0.25">
      <c r="M2570" s="7"/>
    </row>
    <row r="2571" spans="13:13" x14ac:dyDescent="0.25">
      <c r="M2571" s="7"/>
    </row>
    <row r="2572" spans="13:13" x14ac:dyDescent="0.25">
      <c r="M2572" s="7"/>
    </row>
    <row r="2573" spans="13:13" x14ac:dyDescent="0.25">
      <c r="M2573" s="7"/>
    </row>
    <row r="2574" spans="13:13" x14ac:dyDescent="0.25">
      <c r="M2574" s="7"/>
    </row>
    <row r="2575" spans="13:13" x14ac:dyDescent="0.25">
      <c r="M2575" s="7"/>
    </row>
    <row r="2576" spans="13:13" x14ac:dyDescent="0.25">
      <c r="M2576" s="7"/>
    </row>
    <row r="2577" spans="13:13" x14ac:dyDescent="0.25">
      <c r="M2577" s="7"/>
    </row>
    <row r="2578" spans="13:13" x14ac:dyDescent="0.25">
      <c r="M2578" s="7"/>
    </row>
    <row r="2579" spans="13:13" x14ac:dyDescent="0.25">
      <c r="M2579" s="7"/>
    </row>
    <row r="2580" spans="13:13" x14ac:dyDescent="0.25">
      <c r="M2580" s="7"/>
    </row>
    <row r="2581" spans="13:13" x14ac:dyDescent="0.25">
      <c r="M2581" s="7"/>
    </row>
    <row r="2582" spans="13:13" x14ac:dyDescent="0.25">
      <c r="M2582" s="7"/>
    </row>
    <row r="2583" spans="13:13" x14ac:dyDescent="0.25">
      <c r="M2583" s="7"/>
    </row>
    <row r="2584" spans="13:13" x14ac:dyDescent="0.25">
      <c r="M2584" s="7"/>
    </row>
    <row r="2585" spans="13:13" x14ac:dyDescent="0.25">
      <c r="M2585" s="7"/>
    </row>
    <row r="2586" spans="13:13" x14ac:dyDescent="0.25">
      <c r="M2586" s="7"/>
    </row>
    <row r="2587" spans="13:13" x14ac:dyDescent="0.25">
      <c r="M2587" s="7"/>
    </row>
    <row r="2588" spans="13:13" x14ac:dyDescent="0.25">
      <c r="M2588" s="7"/>
    </row>
    <row r="2589" spans="13:13" x14ac:dyDescent="0.25">
      <c r="M2589" s="7"/>
    </row>
    <row r="2590" spans="13:13" x14ac:dyDescent="0.25">
      <c r="M2590" s="7"/>
    </row>
    <row r="2591" spans="13:13" x14ac:dyDescent="0.25">
      <c r="M2591" s="7"/>
    </row>
    <row r="2592" spans="13:13" x14ac:dyDescent="0.25">
      <c r="M2592" s="7"/>
    </row>
    <row r="2593" spans="13:13" x14ac:dyDescent="0.25">
      <c r="M2593" s="7"/>
    </row>
    <row r="2594" spans="13:13" x14ac:dyDescent="0.25">
      <c r="M2594" s="7"/>
    </row>
    <row r="2595" spans="13:13" x14ac:dyDescent="0.25">
      <c r="M2595" s="7"/>
    </row>
    <row r="2596" spans="13:13" x14ac:dyDescent="0.25">
      <c r="M2596" s="7"/>
    </row>
    <row r="2597" spans="13:13" x14ac:dyDescent="0.25">
      <c r="M2597" s="7"/>
    </row>
    <row r="2598" spans="13:13" x14ac:dyDescent="0.25">
      <c r="M2598" s="7"/>
    </row>
    <row r="2599" spans="13:13" x14ac:dyDescent="0.25">
      <c r="M2599" s="7"/>
    </row>
    <row r="2600" spans="13:13" x14ac:dyDescent="0.25">
      <c r="M2600" s="7"/>
    </row>
    <row r="2601" spans="13:13" x14ac:dyDescent="0.25">
      <c r="M2601" s="7"/>
    </row>
    <row r="2602" spans="13:13" x14ac:dyDescent="0.25">
      <c r="M2602" s="7"/>
    </row>
    <row r="2603" spans="13:13" x14ac:dyDescent="0.25">
      <c r="M2603" s="7"/>
    </row>
    <row r="2604" spans="13:13" x14ac:dyDescent="0.25">
      <c r="M2604" s="7"/>
    </row>
    <row r="2605" spans="13:13" x14ac:dyDescent="0.25">
      <c r="M2605" s="7"/>
    </row>
    <row r="2606" spans="13:13" x14ac:dyDescent="0.25">
      <c r="M2606" s="7"/>
    </row>
    <row r="2607" spans="13:13" x14ac:dyDescent="0.25">
      <c r="M2607" s="7"/>
    </row>
    <row r="2608" spans="13:13" x14ac:dyDescent="0.25">
      <c r="M2608" s="7"/>
    </row>
    <row r="2609" spans="13:13" x14ac:dyDescent="0.25">
      <c r="M2609" s="7"/>
    </row>
    <row r="2610" spans="13:13" x14ac:dyDescent="0.25">
      <c r="M2610" s="7"/>
    </row>
    <row r="2611" spans="13:13" x14ac:dyDescent="0.25">
      <c r="M2611" s="7"/>
    </row>
    <row r="2612" spans="13:13" x14ac:dyDescent="0.25">
      <c r="M2612" s="7"/>
    </row>
    <row r="2613" spans="13:13" x14ac:dyDescent="0.25">
      <c r="M2613" s="7"/>
    </row>
    <row r="2614" spans="13:13" x14ac:dyDescent="0.25">
      <c r="M2614" s="7"/>
    </row>
    <row r="2615" spans="13:13" x14ac:dyDescent="0.25">
      <c r="M2615" s="7"/>
    </row>
    <row r="2616" spans="13:13" x14ac:dyDescent="0.25">
      <c r="M2616" s="7"/>
    </row>
    <row r="2617" spans="13:13" x14ac:dyDescent="0.25">
      <c r="M2617" s="7"/>
    </row>
    <row r="2618" spans="13:13" x14ac:dyDescent="0.25">
      <c r="M2618" s="7"/>
    </row>
    <row r="2619" spans="13:13" x14ac:dyDescent="0.25">
      <c r="M2619" s="7"/>
    </row>
    <row r="2620" spans="13:13" x14ac:dyDescent="0.25">
      <c r="M2620" s="7"/>
    </row>
    <row r="2621" spans="13:13" x14ac:dyDescent="0.25">
      <c r="M2621" s="7"/>
    </row>
    <row r="2622" spans="13:13" x14ac:dyDescent="0.25">
      <c r="M2622" s="7"/>
    </row>
    <row r="2623" spans="13:13" x14ac:dyDescent="0.25">
      <c r="M2623" s="7"/>
    </row>
    <row r="2624" spans="13:13" x14ac:dyDescent="0.25">
      <c r="M2624" s="7"/>
    </row>
    <row r="2625" spans="13:13" x14ac:dyDescent="0.25">
      <c r="M2625" s="7"/>
    </row>
    <row r="2626" spans="13:13" x14ac:dyDescent="0.25">
      <c r="M2626" s="7"/>
    </row>
    <row r="2627" spans="13:13" x14ac:dyDescent="0.25">
      <c r="M2627" s="7"/>
    </row>
    <row r="2628" spans="13:13" x14ac:dyDescent="0.25">
      <c r="M2628" s="7"/>
    </row>
    <row r="2629" spans="13:13" x14ac:dyDescent="0.25">
      <c r="M2629" s="7"/>
    </row>
    <row r="2630" spans="13:13" x14ac:dyDescent="0.25">
      <c r="M2630" s="7"/>
    </row>
    <row r="2631" spans="13:13" x14ac:dyDescent="0.25">
      <c r="M2631" s="7"/>
    </row>
    <row r="2632" spans="13:13" x14ac:dyDescent="0.25">
      <c r="M2632" s="7"/>
    </row>
    <row r="2633" spans="13:13" x14ac:dyDescent="0.25">
      <c r="M2633" s="7"/>
    </row>
    <row r="2634" spans="13:13" x14ac:dyDescent="0.25">
      <c r="M2634" s="7"/>
    </row>
    <row r="2635" spans="13:13" x14ac:dyDescent="0.25">
      <c r="M2635" s="7"/>
    </row>
    <row r="2636" spans="13:13" x14ac:dyDescent="0.25">
      <c r="M2636" s="7"/>
    </row>
    <row r="2637" spans="13:13" x14ac:dyDescent="0.25">
      <c r="M2637" s="7"/>
    </row>
    <row r="2638" spans="13:13" x14ac:dyDescent="0.25">
      <c r="M2638" s="7"/>
    </row>
    <row r="2639" spans="13:13" x14ac:dyDescent="0.25">
      <c r="M2639" s="7"/>
    </row>
    <row r="2640" spans="13:13" x14ac:dyDescent="0.25">
      <c r="M2640" s="7"/>
    </row>
    <row r="2641" spans="13:13" x14ac:dyDescent="0.25">
      <c r="M2641" s="7"/>
    </row>
    <row r="2642" spans="13:13" x14ac:dyDescent="0.25">
      <c r="M2642" s="7"/>
    </row>
    <row r="2643" spans="13:13" x14ac:dyDescent="0.25">
      <c r="M2643" s="7"/>
    </row>
    <row r="2644" spans="13:13" x14ac:dyDescent="0.25">
      <c r="M2644" s="7"/>
    </row>
    <row r="2645" spans="13:13" x14ac:dyDescent="0.25">
      <c r="M2645" s="7"/>
    </row>
    <row r="2646" spans="13:13" x14ac:dyDescent="0.25">
      <c r="M2646" s="7"/>
    </row>
    <row r="2647" spans="13:13" x14ac:dyDescent="0.25">
      <c r="M2647" s="7"/>
    </row>
    <row r="2648" spans="13:13" x14ac:dyDescent="0.25">
      <c r="M2648" s="7"/>
    </row>
    <row r="2649" spans="13:13" x14ac:dyDescent="0.25">
      <c r="M2649" s="7"/>
    </row>
    <row r="2650" spans="13:13" x14ac:dyDescent="0.25">
      <c r="M2650" s="7"/>
    </row>
    <row r="2651" spans="13:13" x14ac:dyDescent="0.25">
      <c r="M2651" s="7"/>
    </row>
    <row r="2652" spans="13:13" x14ac:dyDescent="0.25">
      <c r="M2652" s="7"/>
    </row>
    <row r="2653" spans="13:13" x14ac:dyDescent="0.25">
      <c r="M2653" s="7"/>
    </row>
    <row r="2654" spans="13:13" x14ac:dyDescent="0.25">
      <c r="M2654" s="7"/>
    </row>
    <row r="2655" spans="13:13" x14ac:dyDescent="0.25">
      <c r="M2655" s="7"/>
    </row>
    <row r="2656" spans="13:13" x14ac:dyDescent="0.25">
      <c r="M2656" s="7"/>
    </row>
    <row r="2657" spans="13:13" x14ac:dyDescent="0.25">
      <c r="M2657" s="7"/>
    </row>
    <row r="2658" spans="13:13" x14ac:dyDescent="0.25">
      <c r="M2658" s="7"/>
    </row>
    <row r="2659" spans="13:13" x14ac:dyDescent="0.25">
      <c r="M2659" s="7"/>
    </row>
    <row r="2660" spans="13:13" x14ac:dyDescent="0.25">
      <c r="M2660" s="7"/>
    </row>
    <row r="2661" spans="13:13" x14ac:dyDescent="0.25">
      <c r="M2661" s="7"/>
    </row>
    <row r="2662" spans="13:13" x14ac:dyDescent="0.25">
      <c r="M2662" s="7"/>
    </row>
    <row r="2663" spans="13:13" x14ac:dyDescent="0.25">
      <c r="M2663" s="7"/>
    </row>
    <row r="2664" spans="13:13" x14ac:dyDescent="0.25">
      <c r="M2664" s="7"/>
    </row>
    <row r="2665" spans="13:13" x14ac:dyDescent="0.25">
      <c r="M2665" s="7"/>
    </row>
    <row r="2666" spans="13:13" x14ac:dyDescent="0.25">
      <c r="M2666" s="7"/>
    </row>
    <row r="2667" spans="13:13" x14ac:dyDescent="0.25">
      <c r="M2667" s="7"/>
    </row>
    <row r="2668" spans="13:13" x14ac:dyDescent="0.25">
      <c r="M2668" s="7"/>
    </row>
    <row r="2669" spans="13:13" x14ac:dyDescent="0.25">
      <c r="M2669" s="7"/>
    </row>
    <row r="2670" spans="13:13" x14ac:dyDescent="0.25">
      <c r="M2670" s="7"/>
    </row>
    <row r="2671" spans="13:13" x14ac:dyDescent="0.25">
      <c r="M2671" s="7"/>
    </row>
    <row r="2672" spans="13:13" x14ac:dyDescent="0.25">
      <c r="M2672" s="7"/>
    </row>
    <row r="2673" spans="13:13" x14ac:dyDescent="0.25">
      <c r="M2673" s="7"/>
    </row>
    <row r="2674" spans="13:13" x14ac:dyDescent="0.25">
      <c r="M2674" s="7"/>
    </row>
    <row r="2675" spans="13:13" x14ac:dyDescent="0.25">
      <c r="M2675" s="7"/>
    </row>
    <row r="2676" spans="13:13" x14ac:dyDescent="0.25">
      <c r="M2676" s="7"/>
    </row>
    <row r="2677" spans="13:13" x14ac:dyDescent="0.25">
      <c r="M2677" s="7"/>
    </row>
    <row r="2678" spans="13:13" x14ac:dyDescent="0.25">
      <c r="M2678" s="7"/>
    </row>
    <row r="2679" spans="13:13" x14ac:dyDescent="0.25">
      <c r="M2679" s="7"/>
    </row>
    <row r="2680" spans="13:13" x14ac:dyDescent="0.25">
      <c r="M2680" s="7"/>
    </row>
    <row r="2681" spans="13:13" x14ac:dyDescent="0.25">
      <c r="M2681" s="7"/>
    </row>
    <row r="2682" spans="13:13" x14ac:dyDescent="0.25">
      <c r="M2682" s="7"/>
    </row>
    <row r="2683" spans="13:13" x14ac:dyDescent="0.25">
      <c r="M2683" s="7"/>
    </row>
    <row r="2684" spans="13:13" x14ac:dyDescent="0.25">
      <c r="M2684" s="7"/>
    </row>
    <row r="2685" spans="13:13" x14ac:dyDescent="0.25">
      <c r="M2685" s="7"/>
    </row>
    <row r="2686" spans="13:13" x14ac:dyDescent="0.25">
      <c r="M2686" s="7"/>
    </row>
    <row r="2687" spans="13:13" x14ac:dyDescent="0.25">
      <c r="M2687" s="7"/>
    </row>
    <row r="2688" spans="13:13" x14ac:dyDescent="0.25">
      <c r="M2688" s="7"/>
    </row>
    <row r="2689" spans="13:13" x14ac:dyDescent="0.25">
      <c r="M2689" s="7"/>
    </row>
    <row r="2690" spans="13:13" x14ac:dyDescent="0.25">
      <c r="M2690" s="7"/>
    </row>
    <row r="2691" spans="13:13" x14ac:dyDescent="0.25">
      <c r="M2691" s="7"/>
    </row>
    <row r="2692" spans="13:13" x14ac:dyDescent="0.25">
      <c r="M2692" s="7"/>
    </row>
    <row r="2693" spans="13:13" x14ac:dyDescent="0.25">
      <c r="M2693" s="7"/>
    </row>
    <row r="2694" spans="13:13" x14ac:dyDescent="0.25">
      <c r="M2694" s="7"/>
    </row>
    <row r="2695" spans="13:13" x14ac:dyDescent="0.25">
      <c r="M2695" s="7"/>
    </row>
    <row r="2696" spans="13:13" x14ac:dyDescent="0.25">
      <c r="M2696" s="7"/>
    </row>
    <row r="2697" spans="13:13" x14ac:dyDescent="0.25">
      <c r="M2697" s="7"/>
    </row>
    <row r="2698" spans="13:13" x14ac:dyDescent="0.25">
      <c r="M2698" s="7"/>
    </row>
    <row r="2699" spans="13:13" x14ac:dyDescent="0.25">
      <c r="M2699" s="7"/>
    </row>
    <row r="2700" spans="13:13" x14ac:dyDescent="0.25">
      <c r="M2700" s="7"/>
    </row>
    <row r="2701" spans="13:13" x14ac:dyDescent="0.25">
      <c r="M2701" s="7"/>
    </row>
    <row r="2702" spans="13:13" x14ac:dyDescent="0.25">
      <c r="M2702" s="7"/>
    </row>
    <row r="2703" spans="13:13" x14ac:dyDescent="0.25">
      <c r="M2703" s="7"/>
    </row>
    <row r="2704" spans="13:13" x14ac:dyDescent="0.25">
      <c r="M2704" s="7"/>
    </row>
    <row r="2705" spans="13:13" x14ac:dyDescent="0.25">
      <c r="M2705" s="7"/>
    </row>
    <row r="2706" spans="13:13" x14ac:dyDescent="0.25">
      <c r="M2706" s="7"/>
    </row>
    <row r="2707" spans="13:13" x14ac:dyDescent="0.25">
      <c r="M2707" s="7"/>
    </row>
    <row r="2708" spans="13:13" x14ac:dyDescent="0.25">
      <c r="M2708" s="7"/>
    </row>
    <row r="2709" spans="13:13" x14ac:dyDescent="0.25">
      <c r="M2709" s="7"/>
    </row>
    <row r="2710" spans="13:13" x14ac:dyDescent="0.25">
      <c r="M2710" s="7"/>
    </row>
    <row r="2711" spans="13:13" x14ac:dyDescent="0.25">
      <c r="M2711" s="7"/>
    </row>
    <row r="2712" spans="13:13" x14ac:dyDescent="0.25">
      <c r="M2712" s="7"/>
    </row>
    <row r="2713" spans="13:13" x14ac:dyDescent="0.25">
      <c r="M2713" s="7"/>
    </row>
    <row r="2714" spans="13:13" x14ac:dyDescent="0.25">
      <c r="M2714" s="7"/>
    </row>
    <row r="2715" spans="13:13" x14ac:dyDescent="0.25">
      <c r="M2715" s="7"/>
    </row>
    <row r="2716" spans="13:13" x14ac:dyDescent="0.25">
      <c r="M2716" s="7"/>
    </row>
    <row r="2717" spans="13:13" x14ac:dyDescent="0.25">
      <c r="M2717" s="7"/>
    </row>
    <row r="2718" spans="13:13" x14ac:dyDescent="0.25">
      <c r="M2718" s="7"/>
    </row>
    <row r="2719" spans="13:13" x14ac:dyDescent="0.25">
      <c r="M2719" s="7"/>
    </row>
    <row r="2720" spans="13:13" x14ac:dyDescent="0.25">
      <c r="M2720" s="7"/>
    </row>
    <row r="2721" spans="13:13" x14ac:dyDescent="0.25">
      <c r="M2721" s="7"/>
    </row>
    <row r="2722" spans="13:13" x14ac:dyDescent="0.25">
      <c r="M2722" s="7"/>
    </row>
    <row r="2723" spans="13:13" x14ac:dyDescent="0.25">
      <c r="M2723" s="7"/>
    </row>
    <row r="2724" spans="13:13" x14ac:dyDescent="0.25">
      <c r="M2724" s="7"/>
    </row>
    <row r="2725" spans="13:13" x14ac:dyDescent="0.25">
      <c r="M2725" s="7"/>
    </row>
    <row r="2726" spans="13:13" x14ac:dyDescent="0.25">
      <c r="M2726" s="7"/>
    </row>
    <row r="2727" spans="13:13" x14ac:dyDescent="0.25">
      <c r="M2727" s="7"/>
    </row>
    <row r="2728" spans="13:13" x14ac:dyDescent="0.25">
      <c r="M2728" s="7"/>
    </row>
    <row r="2729" spans="13:13" x14ac:dyDescent="0.25">
      <c r="M2729" s="7"/>
    </row>
    <row r="2730" spans="13:13" x14ac:dyDescent="0.25">
      <c r="M2730" s="7"/>
    </row>
    <row r="2731" spans="13:13" x14ac:dyDescent="0.25">
      <c r="M2731" s="7"/>
    </row>
    <row r="2732" spans="13:13" x14ac:dyDescent="0.25">
      <c r="M2732" s="7"/>
    </row>
    <row r="2733" spans="13:13" x14ac:dyDescent="0.25">
      <c r="M2733" s="7"/>
    </row>
    <row r="2734" spans="13:13" x14ac:dyDescent="0.25">
      <c r="M2734" s="7"/>
    </row>
    <row r="2735" spans="13:13" x14ac:dyDescent="0.25">
      <c r="M2735" s="7"/>
    </row>
    <row r="2736" spans="13:13" x14ac:dyDescent="0.25">
      <c r="M2736" s="7"/>
    </row>
    <row r="2737" spans="13:13" x14ac:dyDescent="0.25">
      <c r="M2737" s="7"/>
    </row>
    <row r="2738" spans="13:13" x14ac:dyDescent="0.25">
      <c r="M2738" s="7"/>
    </row>
    <row r="2739" spans="13:13" x14ac:dyDescent="0.25">
      <c r="M2739" s="7"/>
    </row>
    <row r="2740" spans="13:13" x14ac:dyDescent="0.25">
      <c r="M2740" s="7"/>
    </row>
    <row r="2741" spans="13:13" x14ac:dyDescent="0.25">
      <c r="M2741" s="7"/>
    </row>
    <row r="2742" spans="13:13" x14ac:dyDescent="0.25">
      <c r="M2742" s="7"/>
    </row>
    <row r="2743" spans="13:13" x14ac:dyDescent="0.25">
      <c r="M2743" s="7"/>
    </row>
    <row r="2744" spans="13:13" x14ac:dyDescent="0.25">
      <c r="M2744" s="7"/>
    </row>
    <row r="2745" spans="13:13" x14ac:dyDescent="0.25">
      <c r="M2745" s="7"/>
    </row>
    <row r="2746" spans="13:13" x14ac:dyDescent="0.25">
      <c r="M2746" s="7"/>
    </row>
    <row r="2747" spans="13:13" x14ac:dyDescent="0.25">
      <c r="M2747" s="7"/>
    </row>
    <row r="2748" spans="13:13" x14ac:dyDescent="0.25">
      <c r="M2748" s="7"/>
    </row>
    <row r="2749" spans="13:13" x14ac:dyDescent="0.25">
      <c r="M2749" s="7"/>
    </row>
    <row r="2750" spans="13:13" x14ac:dyDescent="0.25">
      <c r="M2750" s="7"/>
    </row>
    <row r="2751" spans="13:13" x14ac:dyDescent="0.25">
      <c r="M2751" s="7"/>
    </row>
    <row r="2752" spans="13:13" x14ac:dyDescent="0.25">
      <c r="M2752" s="7"/>
    </row>
    <row r="2753" spans="13:13" x14ac:dyDescent="0.25">
      <c r="M2753" s="7"/>
    </row>
    <row r="2754" spans="13:13" x14ac:dyDescent="0.25">
      <c r="M2754" s="7"/>
    </row>
    <row r="2755" spans="13:13" x14ac:dyDescent="0.25">
      <c r="M2755" s="7"/>
    </row>
    <row r="2756" spans="13:13" x14ac:dyDescent="0.25">
      <c r="M2756" s="7"/>
    </row>
    <row r="2757" spans="13:13" x14ac:dyDescent="0.25">
      <c r="M2757" s="7"/>
    </row>
    <row r="2758" spans="13:13" x14ac:dyDescent="0.25">
      <c r="M2758" s="7"/>
    </row>
    <row r="2759" spans="13:13" x14ac:dyDescent="0.25">
      <c r="M2759" s="7"/>
    </row>
    <row r="2760" spans="13:13" x14ac:dyDescent="0.25">
      <c r="M2760" s="7"/>
    </row>
    <row r="2761" spans="13:13" x14ac:dyDescent="0.25">
      <c r="M2761" s="7"/>
    </row>
    <row r="2762" spans="13:13" x14ac:dyDescent="0.25">
      <c r="M2762" s="7"/>
    </row>
    <row r="2763" spans="13:13" x14ac:dyDescent="0.25">
      <c r="M2763" s="7"/>
    </row>
    <row r="2764" spans="13:13" x14ac:dyDescent="0.25">
      <c r="M2764" s="7"/>
    </row>
    <row r="2765" spans="13:13" x14ac:dyDescent="0.25">
      <c r="M2765" s="7"/>
    </row>
    <row r="2766" spans="13:13" x14ac:dyDescent="0.25">
      <c r="M2766" s="7"/>
    </row>
    <row r="2767" spans="13:13" x14ac:dyDescent="0.25">
      <c r="M2767" s="7"/>
    </row>
    <row r="2768" spans="13:13" x14ac:dyDescent="0.25">
      <c r="M2768" s="7"/>
    </row>
    <row r="2769" spans="13:13" x14ac:dyDescent="0.25">
      <c r="M2769" s="7"/>
    </row>
    <row r="2770" spans="13:13" x14ac:dyDescent="0.25">
      <c r="M2770" s="7"/>
    </row>
    <row r="2771" spans="13:13" x14ac:dyDescent="0.25">
      <c r="M2771" s="7"/>
    </row>
    <row r="2772" spans="13:13" x14ac:dyDescent="0.25">
      <c r="M2772" s="7"/>
    </row>
    <row r="2773" spans="13:13" x14ac:dyDescent="0.25">
      <c r="M2773" s="7"/>
    </row>
    <row r="2774" spans="13:13" x14ac:dyDescent="0.25">
      <c r="M2774" s="7"/>
    </row>
    <row r="2775" spans="13:13" x14ac:dyDescent="0.25">
      <c r="M2775" s="7"/>
    </row>
    <row r="2776" spans="13:13" x14ac:dyDescent="0.25">
      <c r="M2776" s="7"/>
    </row>
    <row r="2777" spans="13:13" x14ac:dyDescent="0.25">
      <c r="M2777" s="7"/>
    </row>
    <row r="2778" spans="13:13" x14ac:dyDescent="0.25">
      <c r="M2778" s="7"/>
    </row>
    <row r="2779" spans="13:13" x14ac:dyDescent="0.25">
      <c r="M2779" s="7"/>
    </row>
    <row r="2780" spans="13:13" x14ac:dyDescent="0.25">
      <c r="M2780" s="7"/>
    </row>
    <row r="2781" spans="13:13" x14ac:dyDescent="0.25">
      <c r="M2781" s="7"/>
    </row>
    <row r="2782" spans="13:13" x14ac:dyDescent="0.25">
      <c r="M2782" s="7"/>
    </row>
    <row r="2783" spans="13:13" x14ac:dyDescent="0.25">
      <c r="M2783" s="7"/>
    </row>
    <row r="2784" spans="13:13" x14ac:dyDescent="0.25">
      <c r="M2784" s="7"/>
    </row>
    <row r="2785" spans="13:13" x14ac:dyDescent="0.25">
      <c r="M2785" s="7"/>
    </row>
    <row r="2786" spans="13:13" x14ac:dyDescent="0.25">
      <c r="M2786" s="7"/>
    </row>
    <row r="2787" spans="13:13" x14ac:dyDescent="0.25">
      <c r="M2787" s="7"/>
    </row>
    <row r="2788" spans="13:13" x14ac:dyDescent="0.25">
      <c r="M2788" s="7"/>
    </row>
    <row r="2789" spans="13:13" x14ac:dyDescent="0.25">
      <c r="M2789" s="7"/>
    </row>
    <row r="2790" spans="13:13" x14ac:dyDescent="0.25">
      <c r="M2790" s="7"/>
    </row>
    <row r="2791" spans="13:13" x14ac:dyDescent="0.25">
      <c r="M2791" s="7"/>
    </row>
    <row r="2792" spans="13:13" x14ac:dyDescent="0.25">
      <c r="M2792" s="7"/>
    </row>
    <row r="2793" spans="13:13" x14ac:dyDescent="0.25">
      <c r="M2793" s="7"/>
    </row>
    <row r="2794" spans="13:13" x14ac:dyDescent="0.25">
      <c r="M2794" s="7"/>
    </row>
    <row r="2795" spans="13:13" x14ac:dyDescent="0.25">
      <c r="M2795" s="7"/>
    </row>
    <row r="2796" spans="13:13" x14ac:dyDescent="0.25">
      <c r="M2796" s="7"/>
    </row>
    <row r="2797" spans="13:13" x14ac:dyDescent="0.25">
      <c r="M2797" s="7"/>
    </row>
    <row r="2798" spans="13:13" x14ac:dyDescent="0.25">
      <c r="M2798" s="7"/>
    </row>
    <row r="2799" spans="13:13" x14ac:dyDescent="0.25">
      <c r="M2799" s="7"/>
    </row>
    <row r="2800" spans="13:13" x14ac:dyDescent="0.25">
      <c r="M2800" s="7"/>
    </row>
    <row r="2801" spans="13:13" x14ac:dyDescent="0.25">
      <c r="M2801" s="7"/>
    </row>
    <row r="2802" spans="13:13" x14ac:dyDescent="0.25">
      <c r="M2802" s="7"/>
    </row>
    <row r="2803" spans="13:13" x14ac:dyDescent="0.25">
      <c r="M2803" s="7"/>
    </row>
    <row r="2804" spans="13:13" x14ac:dyDescent="0.25">
      <c r="M2804" s="7"/>
    </row>
    <row r="2805" spans="13:13" x14ac:dyDescent="0.25">
      <c r="M2805" s="7"/>
    </row>
    <row r="2806" spans="13:13" x14ac:dyDescent="0.25">
      <c r="M2806" s="7"/>
    </row>
    <row r="2807" spans="13:13" x14ac:dyDescent="0.25">
      <c r="M2807" s="7"/>
    </row>
    <row r="2808" spans="13:13" x14ac:dyDescent="0.25">
      <c r="M2808" s="7"/>
    </row>
    <row r="2809" spans="13:13" x14ac:dyDescent="0.25">
      <c r="M2809" s="7"/>
    </row>
    <row r="2810" spans="13:13" x14ac:dyDescent="0.25">
      <c r="M2810" s="7"/>
    </row>
    <row r="2811" spans="13:13" x14ac:dyDescent="0.25">
      <c r="M2811" s="7"/>
    </row>
    <row r="2812" spans="13:13" x14ac:dyDescent="0.25">
      <c r="M2812" s="7"/>
    </row>
    <row r="2813" spans="13:13" x14ac:dyDescent="0.25">
      <c r="M2813" s="7"/>
    </row>
    <row r="2814" spans="13:13" x14ac:dyDescent="0.25">
      <c r="M2814" s="7"/>
    </row>
    <row r="2815" spans="13:13" x14ac:dyDescent="0.25">
      <c r="M2815" s="7"/>
    </row>
    <row r="2816" spans="13:13" x14ac:dyDescent="0.25">
      <c r="M2816" s="7"/>
    </row>
    <row r="2817" spans="13:13" x14ac:dyDescent="0.25">
      <c r="M2817" s="7"/>
    </row>
    <row r="2818" spans="13:13" x14ac:dyDescent="0.25">
      <c r="M2818" s="7"/>
    </row>
    <row r="2819" spans="13:13" x14ac:dyDescent="0.25">
      <c r="M2819" s="7"/>
    </row>
    <row r="2820" spans="13:13" x14ac:dyDescent="0.25">
      <c r="M2820" s="7"/>
    </row>
    <row r="2821" spans="13:13" x14ac:dyDescent="0.25">
      <c r="M2821" s="7"/>
    </row>
    <row r="2822" spans="13:13" x14ac:dyDescent="0.25">
      <c r="M2822" s="7"/>
    </row>
    <row r="2823" spans="13:13" x14ac:dyDescent="0.25">
      <c r="M2823" s="7"/>
    </row>
    <row r="2824" spans="13:13" x14ac:dyDescent="0.25">
      <c r="M2824" s="7"/>
    </row>
    <row r="2825" spans="13:13" x14ac:dyDescent="0.25">
      <c r="M2825" s="7"/>
    </row>
    <row r="2826" spans="13:13" x14ac:dyDescent="0.25">
      <c r="M2826" s="7"/>
    </row>
    <row r="2827" spans="13:13" x14ac:dyDescent="0.25">
      <c r="M2827" s="7"/>
    </row>
    <row r="2828" spans="13:13" x14ac:dyDescent="0.25">
      <c r="M2828" s="7"/>
    </row>
    <row r="2829" spans="13:13" x14ac:dyDescent="0.25">
      <c r="M2829" s="7"/>
    </row>
    <row r="2830" spans="13:13" x14ac:dyDescent="0.25">
      <c r="M2830" s="7"/>
    </row>
    <row r="2831" spans="13:13" x14ac:dyDescent="0.25">
      <c r="M2831" s="7"/>
    </row>
    <row r="2832" spans="13:13" x14ac:dyDescent="0.25">
      <c r="M2832" s="7"/>
    </row>
    <row r="2833" spans="13:13" x14ac:dyDescent="0.25">
      <c r="M2833" s="7"/>
    </row>
    <row r="2834" spans="13:13" x14ac:dyDescent="0.25">
      <c r="M2834" s="7"/>
    </row>
    <row r="2835" spans="13:13" x14ac:dyDescent="0.25">
      <c r="M2835" s="7"/>
    </row>
    <row r="2836" spans="13:13" x14ac:dyDescent="0.25">
      <c r="M2836" s="7"/>
    </row>
    <row r="2837" spans="13:13" x14ac:dyDescent="0.25">
      <c r="M2837" s="7"/>
    </row>
    <row r="2838" spans="13:13" x14ac:dyDescent="0.25">
      <c r="M2838" s="7"/>
    </row>
    <row r="2839" spans="13:13" x14ac:dyDescent="0.25">
      <c r="M2839" s="7"/>
    </row>
    <row r="2840" spans="13:13" x14ac:dyDescent="0.25">
      <c r="M2840" s="7"/>
    </row>
    <row r="2841" spans="13:13" x14ac:dyDescent="0.25">
      <c r="M2841" s="7"/>
    </row>
    <row r="2842" spans="13:13" x14ac:dyDescent="0.25">
      <c r="M2842" s="7"/>
    </row>
    <row r="2843" spans="13:13" x14ac:dyDescent="0.25">
      <c r="M2843" s="7"/>
    </row>
    <row r="2844" spans="13:13" x14ac:dyDescent="0.25">
      <c r="M2844" s="7"/>
    </row>
    <row r="2845" spans="13:13" x14ac:dyDescent="0.25">
      <c r="M2845" s="7"/>
    </row>
    <row r="2846" spans="13:13" x14ac:dyDescent="0.25">
      <c r="M2846" s="7"/>
    </row>
    <row r="2847" spans="13:13" x14ac:dyDescent="0.25">
      <c r="M2847" s="7"/>
    </row>
    <row r="2848" spans="13:13" x14ac:dyDescent="0.25">
      <c r="M2848" s="7"/>
    </row>
    <row r="2849" spans="13:13" x14ac:dyDescent="0.25">
      <c r="M2849" s="7"/>
    </row>
    <row r="2850" spans="13:13" x14ac:dyDescent="0.25">
      <c r="M2850" s="7"/>
    </row>
    <row r="2851" spans="13:13" x14ac:dyDescent="0.25">
      <c r="M2851" s="7"/>
    </row>
    <row r="2852" spans="13:13" x14ac:dyDescent="0.25">
      <c r="M2852" s="7"/>
    </row>
    <row r="2853" spans="13:13" x14ac:dyDescent="0.25">
      <c r="M2853" s="7"/>
    </row>
    <row r="2854" spans="13:13" x14ac:dyDescent="0.25">
      <c r="M2854" s="7"/>
    </row>
    <row r="2855" spans="13:13" x14ac:dyDescent="0.25">
      <c r="M2855" s="7"/>
    </row>
    <row r="2856" spans="13:13" x14ac:dyDescent="0.25">
      <c r="M2856" s="7"/>
    </row>
    <row r="2857" spans="13:13" x14ac:dyDescent="0.25">
      <c r="M2857" s="7"/>
    </row>
    <row r="2858" spans="13:13" x14ac:dyDescent="0.25">
      <c r="M2858" s="7"/>
    </row>
    <row r="2859" spans="13:13" x14ac:dyDescent="0.25">
      <c r="M2859" s="7"/>
    </row>
    <row r="2860" spans="13:13" x14ac:dyDescent="0.25">
      <c r="M2860" s="7"/>
    </row>
    <row r="2861" spans="13:13" x14ac:dyDescent="0.25">
      <c r="M2861" s="7"/>
    </row>
    <row r="2862" spans="13:13" x14ac:dyDescent="0.25">
      <c r="M2862" s="7"/>
    </row>
    <row r="2863" spans="13:13" x14ac:dyDescent="0.25">
      <c r="M2863" s="7"/>
    </row>
    <row r="2864" spans="13:13" x14ac:dyDescent="0.25">
      <c r="M2864" s="7"/>
    </row>
    <row r="2865" spans="13:13" x14ac:dyDescent="0.25">
      <c r="M2865" s="7"/>
    </row>
    <row r="2866" spans="13:13" x14ac:dyDescent="0.25">
      <c r="M2866" s="7"/>
    </row>
    <row r="2867" spans="13:13" x14ac:dyDescent="0.25">
      <c r="M2867" s="7"/>
    </row>
    <row r="2868" spans="13:13" x14ac:dyDescent="0.25">
      <c r="M2868" s="7"/>
    </row>
    <row r="2869" spans="13:13" x14ac:dyDescent="0.25">
      <c r="M2869" s="7"/>
    </row>
    <row r="2870" spans="13:13" x14ac:dyDescent="0.25">
      <c r="M2870" s="7"/>
    </row>
    <row r="2871" spans="13:13" x14ac:dyDescent="0.25">
      <c r="M2871" s="7"/>
    </row>
    <row r="2872" spans="13:13" x14ac:dyDescent="0.25">
      <c r="M2872" s="7"/>
    </row>
    <row r="2873" spans="13:13" x14ac:dyDescent="0.25">
      <c r="M2873" s="7"/>
    </row>
    <row r="2874" spans="13:13" x14ac:dyDescent="0.25">
      <c r="M2874" s="7"/>
    </row>
    <row r="2875" spans="13:13" x14ac:dyDescent="0.25">
      <c r="M2875" s="7"/>
    </row>
    <row r="2876" spans="13:13" x14ac:dyDescent="0.25">
      <c r="M2876" s="7"/>
    </row>
    <row r="2877" spans="13:13" x14ac:dyDescent="0.25">
      <c r="M2877" s="7"/>
    </row>
    <row r="2878" spans="13:13" x14ac:dyDescent="0.25">
      <c r="M2878" s="7"/>
    </row>
    <row r="2879" spans="13:13" x14ac:dyDescent="0.25">
      <c r="M2879" s="7"/>
    </row>
    <row r="2880" spans="13:13" x14ac:dyDescent="0.25">
      <c r="M2880" s="7"/>
    </row>
    <row r="2881" spans="13:13" x14ac:dyDescent="0.25">
      <c r="M2881" s="7"/>
    </row>
    <row r="2882" spans="13:13" x14ac:dyDescent="0.25">
      <c r="M2882" s="7"/>
    </row>
    <row r="2883" spans="13:13" x14ac:dyDescent="0.25">
      <c r="M2883" s="7"/>
    </row>
    <row r="2884" spans="13:13" x14ac:dyDescent="0.25">
      <c r="M2884" s="7"/>
    </row>
    <row r="2885" spans="13:13" x14ac:dyDescent="0.25">
      <c r="M2885" s="7"/>
    </row>
    <row r="2886" spans="13:13" x14ac:dyDescent="0.25">
      <c r="M2886" s="7"/>
    </row>
    <row r="2887" spans="13:13" x14ac:dyDescent="0.25">
      <c r="M2887" s="7"/>
    </row>
    <row r="2888" spans="13:13" x14ac:dyDescent="0.25">
      <c r="M2888" s="7"/>
    </row>
    <row r="2889" spans="13:13" x14ac:dyDescent="0.25">
      <c r="M2889" s="7"/>
    </row>
    <row r="2890" spans="13:13" x14ac:dyDescent="0.25">
      <c r="M2890" s="7"/>
    </row>
    <row r="2891" spans="13:13" x14ac:dyDescent="0.25">
      <c r="M2891" s="7"/>
    </row>
    <row r="2892" spans="13:13" x14ac:dyDescent="0.25">
      <c r="M2892" s="7"/>
    </row>
    <row r="2893" spans="13:13" x14ac:dyDescent="0.25">
      <c r="M2893" s="7"/>
    </row>
    <row r="2894" spans="13:13" x14ac:dyDescent="0.25">
      <c r="M2894" s="7"/>
    </row>
    <row r="2895" spans="13:13" x14ac:dyDescent="0.25">
      <c r="M2895" s="7"/>
    </row>
    <row r="2896" spans="13:13" x14ac:dyDescent="0.25">
      <c r="M2896" s="7"/>
    </row>
    <row r="2897" spans="13:13" x14ac:dyDescent="0.25">
      <c r="M2897" s="7"/>
    </row>
    <row r="2898" spans="13:13" x14ac:dyDescent="0.25">
      <c r="M2898" s="7"/>
    </row>
    <row r="2899" spans="13:13" x14ac:dyDescent="0.25">
      <c r="M2899" s="7"/>
    </row>
    <row r="2900" spans="13:13" x14ac:dyDescent="0.25">
      <c r="M2900" s="7"/>
    </row>
    <row r="2901" spans="13:13" x14ac:dyDescent="0.25">
      <c r="M2901" s="7"/>
    </row>
    <row r="2902" spans="13:13" x14ac:dyDescent="0.25">
      <c r="M2902" s="7"/>
    </row>
    <row r="2903" spans="13:13" x14ac:dyDescent="0.25">
      <c r="M2903" s="7"/>
    </row>
    <row r="2904" spans="13:13" x14ac:dyDescent="0.25">
      <c r="M2904" s="7"/>
    </row>
    <row r="2905" spans="13:13" x14ac:dyDescent="0.25">
      <c r="M2905" s="7"/>
    </row>
    <row r="2906" spans="13:13" x14ac:dyDescent="0.25">
      <c r="M2906" s="7"/>
    </row>
    <row r="2907" spans="13:13" x14ac:dyDescent="0.25">
      <c r="M2907" s="7"/>
    </row>
    <row r="2908" spans="13:13" x14ac:dyDescent="0.25">
      <c r="M2908" s="7"/>
    </row>
    <row r="2909" spans="13:13" x14ac:dyDescent="0.25">
      <c r="M2909" s="7"/>
    </row>
    <row r="2910" spans="13:13" x14ac:dyDescent="0.25">
      <c r="M2910" s="7"/>
    </row>
    <row r="2911" spans="13:13" x14ac:dyDescent="0.25">
      <c r="M2911" s="7"/>
    </row>
    <row r="2912" spans="13:13" x14ac:dyDescent="0.25">
      <c r="M2912" s="7"/>
    </row>
    <row r="2913" spans="13:13" x14ac:dyDescent="0.25">
      <c r="M2913" s="7"/>
    </row>
    <row r="2914" spans="13:13" x14ac:dyDescent="0.25">
      <c r="M2914" s="7"/>
    </row>
    <row r="2915" spans="13:13" x14ac:dyDescent="0.25">
      <c r="M2915" s="7"/>
    </row>
    <row r="2916" spans="13:13" x14ac:dyDescent="0.25">
      <c r="M2916" s="7"/>
    </row>
    <row r="2917" spans="13:13" x14ac:dyDescent="0.25">
      <c r="M2917" s="7"/>
    </row>
    <row r="2918" spans="13:13" x14ac:dyDescent="0.25">
      <c r="M2918" s="7"/>
    </row>
    <row r="2919" spans="13:13" x14ac:dyDescent="0.25">
      <c r="M2919" s="7"/>
    </row>
    <row r="2920" spans="13:13" x14ac:dyDescent="0.25">
      <c r="M2920" s="7"/>
    </row>
    <row r="2921" spans="13:13" x14ac:dyDescent="0.25">
      <c r="M2921" s="7"/>
    </row>
    <row r="2922" spans="13:13" x14ac:dyDescent="0.25">
      <c r="M2922" s="7"/>
    </row>
    <row r="2923" spans="13:13" x14ac:dyDescent="0.25">
      <c r="M2923" s="7"/>
    </row>
    <row r="2924" spans="13:13" x14ac:dyDescent="0.25">
      <c r="M2924" s="7"/>
    </row>
    <row r="2925" spans="13:13" x14ac:dyDescent="0.25">
      <c r="M2925" s="7"/>
    </row>
    <row r="2926" spans="13:13" x14ac:dyDescent="0.25">
      <c r="M2926" s="7"/>
    </row>
    <row r="2927" spans="13:13" x14ac:dyDescent="0.25">
      <c r="M2927" s="7"/>
    </row>
    <row r="2928" spans="13:13" x14ac:dyDescent="0.25">
      <c r="M2928" s="7"/>
    </row>
    <row r="2929" spans="13:13" x14ac:dyDescent="0.25">
      <c r="M2929" s="7"/>
    </row>
    <row r="2930" spans="13:13" x14ac:dyDescent="0.25">
      <c r="M2930" s="7"/>
    </row>
    <row r="2931" spans="13:13" x14ac:dyDescent="0.25">
      <c r="M2931" s="7"/>
    </row>
    <row r="2932" spans="13:13" x14ac:dyDescent="0.25">
      <c r="M2932" s="7"/>
    </row>
    <row r="2933" spans="13:13" x14ac:dyDescent="0.25">
      <c r="M2933" s="7"/>
    </row>
    <row r="2934" spans="13:13" x14ac:dyDescent="0.25">
      <c r="M2934" s="7"/>
    </row>
    <row r="2935" spans="13:13" x14ac:dyDescent="0.25">
      <c r="M2935" s="7"/>
    </row>
    <row r="2936" spans="13:13" x14ac:dyDescent="0.25">
      <c r="M2936" s="7"/>
    </row>
    <row r="2937" spans="13:13" x14ac:dyDescent="0.25">
      <c r="M2937" s="7"/>
    </row>
    <row r="2938" spans="13:13" x14ac:dyDescent="0.25">
      <c r="M2938" s="7"/>
    </row>
    <row r="2939" spans="13:13" x14ac:dyDescent="0.25">
      <c r="M2939" s="7"/>
    </row>
    <row r="2940" spans="13:13" x14ac:dyDescent="0.25">
      <c r="M2940" s="7"/>
    </row>
    <row r="2941" spans="13:13" x14ac:dyDescent="0.25">
      <c r="M2941" s="7"/>
    </row>
    <row r="2942" spans="13:13" x14ac:dyDescent="0.25">
      <c r="M2942" s="7"/>
    </row>
    <row r="2943" spans="13:13" x14ac:dyDescent="0.25">
      <c r="M2943" s="7"/>
    </row>
    <row r="2944" spans="13:13" x14ac:dyDescent="0.25">
      <c r="M2944" s="7"/>
    </row>
    <row r="2945" spans="13:13" x14ac:dyDescent="0.25">
      <c r="M2945" s="7"/>
    </row>
    <row r="2946" spans="13:13" x14ac:dyDescent="0.25">
      <c r="M2946" s="7"/>
    </row>
    <row r="2947" spans="13:13" x14ac:dyDescent="0.25">
      <c r="M2947" s="7"/>
    </row>
    <row r="2948" spans="13:13" x14ac:dyDescent="0.25">
      <c r="M2948" s="7"/>
    </row>
    <row r="2949" spans="13:13" x14ac:dyDescent="0.25">
      <c r="M2949" s="7"/>
    </row>
    <row r="2950" spans="13:13" x14ac:dyDescent="0.25">
      <c r="M2950" s="7"/>
    </row>
    <row r="2951" spans="13:13" x14ac:dyDescent="0.25">
      <c r="M2951" s="7"/>
    </row>
    <row r="2952" spans="13:13" x14ac:dyDescent="0.25">
      <c r="M2952" s="7"/>
    </row>
    <row r="2953" spans="13:13" x14ac:dyDescent="0.25">
      <c r="M2953" s="7"/>
    </row>
    <row r="2954" spans="13:13" x14ac:dyDescent="0.25">
      <c r="M2954" s="7"/>
    </row>
    <row r="2955" spans="13:13" x14ac:dyDescent="0.25">
      <c r="M2955" s="7"/>
    </row>
    <row r="2956" spans="13:13" x14ac:dyDescent="0.25">
      <c r="M2956" s="7"/>
    </row>
    <row r="2957" spans="13:13" x14ac:dyDescent="0.25">
      <c r="M2957" s="7"/>
    </row>
    <row r="2958" spans="13:13" x14ac:dyDescent="0.25">
      <c r="M2958" s="7"/>
    </row>
    <row r="2959" spans="13:13" x14ac:dyDescent="0.25">
      <c r="M2959" s="7"/>
    </row>
    <row r="2960" spans="13:13" x14ac:dyDescent="0.25">
      <c r="M2960" s="7"/>
    </row>
    <row r="2961" spans="13:13" x14ac:dyDescent="0.25">
      <c r="M2961" s="7"/>
    </row>
    <row r="2962" spans="13:13" x14ac:dyDescent="0.25">
      <c r="M2962" s="7"/>
    </row>
    <row r="2963" spans="13:13" x14ac:dyDescent="0.25">
      <c r="M2963" s="7"/>
    </row>
    <row r="2964" spans="13:13" x14ac:dyDescent="0.25">
      <c r="M2964" s="7"/>
    </row>
    <row r="2965" spans="13:13" x14ac:dyDescent="0.25">
      <c r="M2965" s="7"/>
    </row>
    <row r="2966" spans="13:13" x14ac:dyDescent="0.25">
      <c r="M2966" s="7"/>
    </row>
    <row r="2967" spans="13:13" x14ac:dyDescent="0.25">
      <c r="M2967" s="7"/>
    </row>
    <row r="2968" spans="13:13" x14ac:dyDescent="0.25">
      <c r="M2968" s="7"/>
    </row>
    <row r="2969" spans="13:13" x14ac:dyDescent="0.25">
      <c r="M2969" s="7"/>
    </row>
    <row r="2970" spans="13:13" x14ac:dyDescent="0.25">
      <c r="M2970" s="7"/>
    </row>
    <row r="2971" spans="13:13" x14ac:dyDescent="0.25">
      <c r="M2971" s="7"/>
    </row>
    <row r="2972" spans="13:13" x14ac:dyDescent="0.25">
      <c r="M2972" s="7"/>
    </row>
    <row r="2973" spans="13:13" x14ac:dyDescent="0.25">
      <c r="M2973" s="7"/>
    </row>
    <row r="2974" spans="13:13" x14ac:dyDescent="0.25">
      <c r="M2974" s="7"/>
    </row>
    <row r="2975" spans="13:13" x14ac:dyDescent="0.25">
      <c r="M2975" s="7"/>
    </row>
    <row r="2976" spans="13:13" x14ac:dyDescent="0.25">
      <c r="M2976" s="7"/>
    </row>
    <row r="2977" spans="13:13" x14ac:dyDescent="0.25">
      <c r="M2977" s="7"/>
    </row>
    <row r="2978" spans="13:13" x14ac:dyDescent="0.25">
      <c r="M2978" s="7"/>
    </row>
    <row r="2979" spans="13:13" x14ac:dyDescent="0.25">
      <c r="M2979" s="7"/>
    </row>
    <row r="2980" spans="13:13" x14ac:dyDescent="0.25">
      <c r="M2980" s="7"/>
    </row>
    <row r="2981" spans="13:13" x14ac:dyDescent="0.25">
      <c r="M2981" s="7"/>
    </row>
    <row r="2982" spans="13:13" x14ac:dyDescent="0.25">
      <c r="M2982" s="7"/>
    </row>
    <row r="2983" spans="13:13" x14ac:dyDescent="0.25">
      <c r="M2983" s="7"/>
    </row>
    <row r="2984" spans="13:13" x14ac:dyDescent="0.25">
      <c r="M2984" s="7"/>
    </row>
    <row r="2985" spans="13:13" x14ac:dyDescent="0.25">
      <c r="M2985" s="7"/>
    </row>
    <row r="2986" spans="13:13" x14ac:dyDescent="0.25">
      <c r="M2986" s="7"/>
    </row>
    <row r="2987" spans="13:13" x14ac:dyDescent="0.25">
      <c r="M2987" s="7"/>
    </row>
    <row r="2988" spans="13:13" x14ac:dyDescent="0.25">
      <c r="M2988" s="7"/>
    </row>
    <row r="2989" spans="13:13" x14ac:dyDescent="0.25">
      <c r="M2989" s="7"/>
    </row>
    <row r="2990" spans="13:13" x14ac:dyDescent="0.25">
      <c r="M2990" s="7"/>
    </row>
    <row r="2991" spans="13:13" x14ac:dyDescent="0.25">
      <c r="M2991" s="7"/>
    </row>
    <row r="2992" spans="13:13" x14ac:dyDescent="0.25">
      <c r="M2992" s="7"/>
    </row>
    <row r="2993" spans="13:13" x14ac:dyDescent="0.25">
      <c r="M2993" s="7"/>
    </row>
    <row r="2994" spans="13:13" x14ac:dyDescent="0.25">
      <c r="M2994" s="7"/>
    </row>
    <row r="2995" spans="13:13" x14ac:dyDescent="0.25">
      <c r="M2995" s="7"/>
    </row>
    <row r="2996" spans="13:13" x14ac:dyDescent="0.25">
      <c r="M2996" s="7"/>
    </row>
    <row r="2997" spans="13:13" x14ac:dyDescent="0.25">
      <c r="M2997" s="7"/>
    </row>
    <row r="2998" spans="13:13" x14ac:dyDescent="0.25">
      <c r="M2998" s="7"/>
    </row>
    <row r="2999" spans="13:13" x14ac:dyDescent="0.25">
      <c r="M2999" s="7"/>
    </row>
    <row r="3000" spans="13:13" x14ac:dyDescent="0.25">
      <c r="M3000" s="7"/>
    </row>
    <row r="3001" spans="13:13" x14ac:dyDescent="0.25">
      <c r="M3001" s="7"/>
    </row>
    <row r="3002" spans="13:13" x14ac:dyDescent="0.25">
      <c r="M3002" s="7"/>
    </row>
    <row r="3003" spans="13:13" x14ac:dyDescent="0.25">
      <c r="M3003" s="7"/>
    </row>
    <row r="3004" spans="13:13" x14ac:dyDescent="0.25">
      <c r="M3004" s="7"/>
    </row>
    <row r="3005" spans="13:13" x14ac:dyDescent="0.25">
      <c r="M3005" s="7"/>
    </row>
    <row r="3006" spans="13:13" x14ac:dyDescent="0.25">
      <c r="M3006" s="7"/>
    </row>
    <row r="3007" spans="13:13" x14ac:dyDescent="0.25">
      <c r="M3007" s="7"/>
    </row>
    <row r="3008" spans="13:13" x14ac:dyDescent="0.25">
      <c r="M3008" s="7"/>
    </row>
    <row r="3009" spans="13:13" x14ac:dyDescent="0.25">
      <c r="M3009" s="7"/>
    </row>
    <row r="3010" spans="13:13" x14ac:dyDescent="0.25">
      <c r="M3010" s="7"/>
    </row>
    <row r="3011" spans="13:13" x14ac:dyDescent="0.25">
      <c r="M3011" s="7"/>
    </row>
    <row r="3012" spans="13:13" x14ac:dyDescent="0.25">
      <c r="M3012" s="7"/>
    </row>
    <row r="3013" spans="13:13" x14ac:dyDescent="0.25">
      <c r="M3013" s="7"/>
    </row>
    <row r="3014" spans="13:13" x14ac:dyDescent="0.25">
      <c r="M3014" s="7"/>
    </row>
    <row r="3015" spans="13:13" x14ac:dyDescent="0.25">
      <c r="M3015" s="7"/>
    </row>
    <row r="3016" spans="13:13" x14ac:dyDescent="0.25">
      <c r="M3016" s="7"/>
    </row>
    <row r="3017" spans="13:13" x14ac:dyDescent="0.25">
      <c r="M3017" s="7"/>
    </row>
    <row r="3018" spans="13:13" x14ac:dyDescent="0.25">
      <c r="M3018" s="7"/>
    </row>
    <row r="3019" spans="13:13" x14ac:dyDescent="0.25">
      <c r="M3019" s="7"/>
    </row>
    <row r="3020" spans="13:13" x14ac:dyDescent="0.25">
      <c r="M3020" s="7"/>
    </row>
    <row r="3021" spans="13:13" x14ac:dyDescent="0.25">
      <c r="M3021" s="7"/>
    </row>
    <row r="3022" spans="13:13" x14ac:dyDescent="0.25">
      <c r="M3022" s="7"/>
    </row>
    <row r="3023" spans="13:13" x14ac:dyDescent="0.25">
      <c r="M3023" s="7"/>
    </row>
    <row r="3024" spans="13:13" x14ac:dyDescent="0.25">
      <c r="M3024" s="7"/>
    </row>
    <row r="3025" spans="13:13" x14ac:dyDescent="0.25">
      <c r="M3025" s="7"/>
    </row>
    <row r="3026" spans="13:13" x14ac:dyDescent="0.25">
      <c r="M3026" s="7"/>
    </row>
    <row r="3027" spans="13:13" x14ac:dyDescent="0.25">
      <c r="M3027" s="7"/>
    </row>
    <row r="3028" spans="13:13" x14ac:dyDescent="0.25">
      <c r="M3028" s="7"/>
    </row>
    <row r="3029" spans="13:13" x14ac:dyDescent="0.25">
      <c r="M3029" s="7"/>
    </row>
    <row r="3030" spans="13:13" x14ac:dyDescent="0.25">
      <c r="M3030" s="7"/>
    </row>
    <row r="3031" spans="13:13" x14ac:dyDescent="0.25">
      <c r="M3031" s="7"/>
    </row>
    <row r="3032" spans="13:13" x14ac:dyDescent="0.25">
      <c r="M3032" s="7"/>
    </row>
    <row r="3033" spans="13:13" x14ac:dyDescent="0.25">
      <c r="M3033" s="7"/>
    </row>
    <row r="3034" spans="13:13" x14ac:dyDescent="0.25">
      <c r="M3034" s="7"/>
    </row>
    <row r="3035" spans="13:13" x14ac:dyDescent="0.25">
      <c r="M3035" s="7"/>
    </row>
    <row r="3036" spans="13:13" x14ac:dyDescent="0.25">
      <c r="M3036" s="7"/>
    </row>
    <row r="3037" spans="13:13" x14ac:dyDescent="0.25">
      <c r="M3037" s="7"/>
    </row>
    <row r="3038" spans="13:13" x14ac:dyDescent="0.25">
      <c r="M3038" s="7"/>
    </row>
    <row r="3039" spans="13:13" x14ac:dyDescent="0.25">
      <c r="M3039" s="7"/>
    </row>
    <row r="3040" spans="13:13" x14ac:dyDescent="0.25">
      <c r="M3040" s="7"/>
    </row>
    <row r="3041" spans="13:13" x14ac:dyDescent="0.25">
      <c r="M3041" s="7"/>
    </row>
    <row r="3042" spans="13:13" x14ac:dyDescent="0.25">
      <c r="M3042" s="7"/>
    </row>
    <row r="3043" spans="13:13" x14ac:dyDescent="0.25">
      <c r="M3043" s="7"/>
    </row>
    <row r="3044" spans="13:13" x14ac:dyDescent="0.25">
      <c r="M3044" s="7"/>
    </row>
    <row r="3045" spans="13:13" x14ac:dyDescent="0.25">
      <c r="M3045" s="7"/>
    </row>
    <row r="3046" spans="13:13" x14ac:dyDescent="0.25">
      <c r="M3046" s="7"/>
    </row>
    <row r="3047" spans="13:13" x14ac:dyDescent="0.25">
      <c r="M3047" s="7"/>
    </row>
    <row r="3048" spans="13:13" x14ac:dyDescent="0.25">
      <c r="M3048" s="7"/>
    </row>
    <row r="3049" spans="13:13" x14ac:dyDescent="0.25">
      <c r="M3049" s="7"/>
    </row>
    <row r="3050" spans="13:13" x14ac:dyDescent="0.25">
      <c r="M3050" s="7"/>
    </row>
    <row r="3051" spans="13:13" x14ac:dyDescent="0.25">
      <c r="M3051" s="7"/>
    </row>
    <row r="3052" spans="13:13" x14ac:dyDescent="0.25">
      <c r="M3052" s="7"/>
    </row>
    <row r="3053" spans="13:13" x14ac:dyDescent="0.25">
      <c r="M3053" s="7"/>
    </row>
    <row r="3054" spans="13:13" x14ac:dyDescent="0.25">
      <c r="M3054" s="7"/>
    </row>
    <row r="3055" spans="13:13" x14ac:dyDescent="0.25">
      <c r="M3055" s="7"/>
    </row>
    <row r="3056" spans="13:13" x14ac:dyDescent="0.25">
      <c r="M3056" s="7"/>
    </row>
    <row r="3057" spans="13:13" x14ac:dyDescent="0.25">
      <c r="M3057" s="7"/>
    </row>
    <row r="3058" spans="13:13" x14ac:dyDescent="0.25">
      <c r="M3058" s="7"/>
    </row>
    <row r="3059" spans="13:13" x14ac:dyDescent="0.25">
      <c r="M3059" s="7"/>
    </row>
    <row r="3060" spans="13:13" x14ac:dyDescent="0.25">
      <c r="M3060" s="7"/>
    </row>
    <row r="3061" spans="13:13" x14ac:dyDescent="0.25">
      <c r="M3061" s="7"/>
    </row>
    <row r="3062" spans="13:13" x14ac:dyDescent="0.25">
      <c r="M3062" s="7"/>
    </row>
    <row r="3063" spans="13:13" x14ac:dyDescent="0.25">
      <c r="M3063" s="7"/>
    </row>
    <row r="3064" spans="13:13" x14ac:dyDescent="0.25">
      <c r="M3064" s="7"/>
    </row>
    <row r="3065" spans="13:13" x14ac:dyDescent="0.25">
      <c r="M3065" s="7"/>
    </row>
    <row r="3066" spans="13:13" x14ac:dyDescent="0.25">
      <c r="M3066" s="7"/>
    </row>
    <row r="3067" spans="13:13" x14ac:dyDescent="0.25">
      <c r="M3067" s="7"/>
    </row>
    <row r="3068" spans="13:13" x14ac:dyDescent="0.25">
      <c r="M3068" s="7"/>
    </row>
    <row r="3069" spans="13:13" x14ac:dyDescent="0.25">
      <c r="M3069" s="7"/>
    </row>
    <row r="3070" spans="13:13" x14ac:dyDescent="0.25">
      <c r="M3070" s="7"/>
    </row>
    <row r="3071" spans="13:13" x14ac:dyDescent="0.25">
      <c r="M3071" s="7"/>
    </row>
    <row r="3072" spans="13:13" x14ac:dyDescent="0.25">
      <c r="M3072" s="7"/>
    </row>
    <row r="3073" spans="13:13" x14ac:dyDescent="0.25">
      <c r="M3073" s="7"/>
    </row>
    <row r="3074" spans="13:13" x14ac:dyDescent="0.25">
      <c r="M3074" s="7"/>
    </row>
    <row r="3075" spans="13:13" x14ac:dyDescent="0.25">
      <c r="M3075" s="7"/>
    </row>
    <row r="3076" spans="13:13" x14ac:dyDescent="0.25">
      <c r="M3076" s="7"/>
    </row>
    <row r="3077" spans="13:13" x14ac:dyDescent="0.25">
      <c r="M3077" s="7"/>
    </row>
    <row r="3078" spans="13:13" x14ac:dyDescent="0.25">
      <c r="M3078" s="7"/>
    </row>
    <row r="3079" spans="13:13" x14ac:dyDescent="0.25">
      <c r="M3079" s="7"/>
    </row>
    <row r="3080" spans="13:13" x14ac:dyDescent="0.25">
      <c r="M3080" s="7"/>
    </row>
    <row r="3081" spans="13:13" x14ac:dyDescent="0.25">
      <c r="M3081" s="7"/>
    </row>
    <row r="3082" spans="13:13" x14ac:dyDescent="0.25">
      <c r="M3082" s="7"/>
    </row>
    <row r="3083" spans="13:13" x14ac:dyDescent="0.25">
      <c r="M3083" s="7"/>
    </row>
    <row r="3084" spans="13:13" x14ac:dyDescent="0.25">
      <c r="M3084" s="7"/>
    </row>
    <row r="3085" spans="13:13" x14ac:dyDescent="0.25">
      <c r="M3085" s="7"/>
    </row>
    <row r="3086" spans="13:13" x14ac:dyDescent="0.25">
      <c r="M3086" s="7"/>
    </row>
    <row r="3087" spans="13:13" x14ac:dyDescent="0.25">
      <c r="M3087" s="7"/>
    </row>
    <row r="3088" spans="13:13" x14ac:dyDescent="0.25">
      <c r="M3088" s="7"/>
    </row>
    <row r="3089" spans="13:13" x14ac:dyDescent="0.25">
      <c r="M3089" s="7"/>
    </row>
    <row r="3090" spans="13:13" x14ac:dyDescent="0.25">
      <c r="M3090" s="7"/>
    </row>
    <row r="3091" spans="13:13" x14ac:dyDescent="0.25">
      <c r="M3091" s="7"/>
    </row>
    <row r="3092" spans="13:13" x14ac:dyDescent="0.25">
      <c r="M3092" s="7"/>
    </row>
    <row r="3093" spans="13:13" x14ac:dyDescent="0.25">
      <c r="M3093" s="7"/>
    </row>
    <row r="3094" spans="13:13" x14ac:dyDescent="0.25">
      <c r="M3094" s="7"/>
    </row>
    <row r="3095" spans="13:13" x14ac:dyDescent="0.25">
      <c r="M3095" s="7"/>
    </row>
    <row r="3096" spans="13:13" x14ac:dyDescent="0.25">
      <c r="M3096" s="7"/>
    </row>
    <row r="3097" spans="13:13" x14ac:dyDescent="0.25">
      <c r="M3097" s="7"/>
    </row>
    <row r="3098" spans="13:13" x14ac:dyDescent="0.25">
      <c r="M3098" s="7"/>
    </row>
    <row r="3099" spans="13:13" x14ac:dyDescent="0.25">
      <c r="M3099" s="7"/>
    </row>
    <row r="3100" spans="13:13" x14ac:dyDescent="0.25">
      <c r="M3100" s="7"/>
    </row>
    <row r="3101" spans="13:13" x14ac:dyDescent="0.25">
      <c r="M3101" s="7"/>
    </row>
    <row r="3102" spans="13:13" x14ac:dyDescent="0.25">
      <c r="M3102" s="7"/>
    </row>
    <row r="3103" spans="13:13" x14ac:dyDescent="0.25">
      <c r="M3103" s="7"/>
    </row>
    <row r="3104" spans="13:13" x14ac:dyDescent="0.25">
      <c r="M3104" s="7"/>
    </row>
    <row r="3105" spans="13:13" x14ac:dyDescent="0.25">
      <c r="M3105" s="7"/>
    </row>
    <row r="3106" spans="13:13" x14ac:dyDescent="0.25">
      <c r="M3106" s="7"/>
    </row>
    <row r="3107" spans="13:13" x14ac:dyDescent="0.25">
      <c r="M3107" s="7"/>
    </row>
    <row r="3108" spans="13:13" x14ac:dyDescent="0.25">
      <c r="M3108" s="7"/>
    </row>
    <row r="3109" spans="13:13" x14ac:dyDescent="0.25">
      <c r="M3109" s="7"/>
    </row>
    <row r="3110" spans="13:13" x14ac:dyDescent="0.25">
      <c r="M3110" s="7"/>
    </row>
    <row r="3111" spans="13:13" x14ac:dyDescent="0.25">
      <c r="M3111" s="7"/>
    </row>
    <row r="3112" spans="13:13" x14ac:dyDescent="0.25">
      <c r="M3112" s="7"/>
    </row>
    <row r="3113" spans="13:13" x14ac:dyDescent="0.25">
      <c r="M3113" s="7"/>
    </row>
    <row r="3114" spans="13:13" x14ac:dyDescent="0.25">
      <c r="M3114" s="7"/>
    </row>
    <row r="3115" spans="13:13" x14ac:dyDescent="0.25">
      <c r="M3115" s="7"/>
    </row>
    <row r="3116" spans="13:13" x14ac:dyDescent="0.25">
      <c r="M3116" s="7"/>
    </row>
    <row r="3117" spans="13:13" x14ac:dyDescent="0.25">
      <c r="M3117" s="7"/>
    </row>
    <row r="3118" spans="13:13" x14ac:dyDescent="0.25">
      <c r="M3118" s="7"/>
    </row>
    <row r="3119" spans="13:13" x14ac:dyDescent="0.25">
      <c r="M3119" s="7"/>
    </row>
    <row r="3120" spans="13:13" x14ac:dyDescent="0.25">
      <c r="M3120" s="7"/>
    </row>
    <row r="3121" spans="13:13" x14ac:dyDescent="0.25">
      <c r="M3121" s="7"/>
    </row>
    <row r="3122" spans="13:13" x14ac:dyDescent="0.25">
      <c r="M3122" s="7"/>
    </row>
    <row r="3123" spans="13:13" x14ac:dyDescent="0.25">
      <c r="M3123" s="7"/>
    </row>
    <row r="3124" spans="13:13" x14ac:dyDescent="0.25">
      <c r="M3124" s="7"/>
    </row>
    <row r="3125" spans="13:13" x14ac:dyDescent="0.25">
      <c r="M3125" s="7"/>
    </row>
    <row r="3126" spans="13:13" x14ac:dyDescent="0.25">
      <c r="M3126" s="7"/>
    </row>
    <row r="3127" spans="13:13" x14ac:dyDescent="0.25">
      <c r="M3127" s="7"/>
    </row>
    <row r="3128" spans="13:13" x14ac:dyDescent="0.25">
      <c r="M3128" s="7"/>
    </row>
    <row r="3129" spans="13:13" x14ac:dyDescent="0.25">
      <c r="M3129" s="7"/>
    </row>
    <row r="3130" spans="13:13" x14ac:dyDescent="0.25">
      <c r="M3130" s="7"/>
    </row>
    <row r="3131" spans="13:13" x14ac:dyDescent="0.25">
      <c r="M3131" s="7"/>
    </row>
    <row r="3132" spans="13:13" x14ac:dyDescent="0.25">
      <c r="M3132" s="7"/>
    </row>
    <row r="3133" spans="13:13" x14ac:dyDescent="0.25">
      <c r="M3133" s="7"/>
    </row>
    <row r="3134" spans="13:13" x14ac:dyDescent="0.25">
      <c r="M3134" s="7"/>
    </row>
    <row r="3135" spans="13:13" x14ac:dyDescent="0.25">
      <c r="M3135" s="7"/>
    </row>
    <row r="3136" spans="13:13" x14ac:dyDescent="0.25">
      <c r="M3136" s="7"/>
    </row>
    <row r="3137" spans="13:13" x14ac:dyDescent="0.25">
      <c r="M3137" s="7"/>
    </row>
    <row r="3138" spans="13:13" x14ac:dyDescent="0.25">
      <c r="M3138" s="7"/>
    </row>
    <row r="3139" spans="13:13" x14ac:dyDescent="0.25">
      <c r="M3139" s="7"/>
    </row>
    <row r="3140" spans="13:13" x14ac:dyDescent="0.25">
      <c r="M3140" s="7"/>
    </row>
    <row r="3141" spans="13:13" x14ac:dyDescent="0.25">
      <c r="M3141" s="7"/>
    </row>
    <row r="3142" spans="13:13" x14ac:dyDescent="0.25">
      <c r="M3142" s="7"/>
    </row>
    <row r="3143" spans="13:13" x14ac:dyDescent="0.25">
      <c r="M3143" s="7"/>
    </row>
    <row r="3144" spans="13:13" x14ac:dyDescent="0.25">
      <c r="M3144" s="7"/>
    </row>
    <row r="3145" spans="13:13" x14ac:dyDescent="0.25">
      <c r="M3145" s="7"/>
    </row>
    <row r="3146" spans="13:13" x14ac:dyDescent="0.25">
      <c r="M3146" s="7"/>
    </row>
    <row r="3147" spans="13:13" x14ac:dyDescent="0.25">
      <c r="M3147" s="7"/>
    </row>
    <row r="3148" spans="13:13" x14ac:dyDescent="0.25">
      <c r="M3148" s="7"/>
    </row>
    <row r="3149" spans="13:13" x14ac:dyDescent="0.25">
      <c r="M3149" s="7"/>
    </row>
    <row r="3150" spans="13:13" x14ac:dyDescent="0.25">
      <c r="M3150" s="7"/>
    </row>
    <row r="3151" spans="13:13" x14ac:dyDescent="0.25">
      <c r="M3151" s="7"/>
    </row>
    <row r="3152" spans="13:13" x14ac:dyDescent="0.25">
      <c r="M3152" s="7"/>
    </row>
    <row r="3153" spans="13:13" x14ac:dyDescent="0.25">
      <c r="M3153" s="7"/>
    </row>
    <row r="3154" spans="13:13" x14ac:dyDescent="0.25">
      <c r="M3154" s="7"/>
    </row>
    <row r="3155" spans="13:13" x14ac:dyDescent="0.25">
      <c r="M3155" s="7"/>
    </row>
    <row r="3156" spans="13:13" x14ac:dyDescent="0.25">
      <c r="M3156" s="7"/>
    </row>
    <row r="3157" spans="13:13" x14ac:dyDescent="0.25">
      <c r="M3157" s="7"/>
    </row>
    <row r="3158" spans="13:13" x14ac:dyDescent="0.25">
      <c r="M3158" s="7"/>
    </row>
    <row r="3159" spans="13:13" x14ac:dyDescent="0.25">
      <c r="M3159" s="7"/>
    </row>
    <row r="3160" spans="13:13" x14ac:dyDescent="0.25">
      <c r="M3160" s="7"/>
    </row>
    <row r="3161" spans="13:13" x14ac:dyDescent="0.25">
      <c r="M3161" s="7"/>
    </row>
    <row r="3162" spans="13:13" x14ac:dyDescent="0.25">
      <c r="M3162" s="7"/>
    </row>
    <row r="3163" spans="13:13" x14ac:dyDescent="0.25">
      <c r="M3163" s="7"/>
    </row>
    <row r="3164" spans="13:13" x14ac:dyDescent="0.25">
      <c r="M3164" s="7"/>
    </row>
    <row r="3165" spans="13:13" x14ac:dyDescent="0.25">
      <c r="M3165" s="7"/>
    </row>
    <row r="3166" spans="13:13" x14ac:dyDescent="0.25">
      <c r="M3166" s="7"/>
    </row>
    <row r="3167" spans="13:13" x14ac:dyDescent="0.25">
      <c r="M3167" s="7"/>
    </row>
    <row r="3168" spans="13:13" x14ac:dyDescent="0.25">
      <c r="M3168" s="7"/>
    </row>
    <row r="3169" spans="13:13" x14ac:dyDescent="0.25">
      <c r="M3169" s="7"/>
    </row>
    <row r="3170" spans="13:13" x14ac:dyDescent="0.25">
      <c r="M3170" s="7"/>
    </row>
    <row r="3171" spans="13:13" x14ac:dyDescent="0.25">
      <c r="M3171" s="7"/>
    </row>
    <row r="3172" spans="13:13" x14ac:dyDescent="0.25">
      <c r="M3172" s="7"/>
    </row>
    <row r="3173" spans="13:13" x14ac:dyDescent="0.25">
      <c r="M3173" s="7"/>
    </row>
    <row r="3174" spans="13:13" x14ac:dyDescent="0.25">
      <c r="M3174" s="7"/>
    </row>
    <row r="3175" spans="13:13" x14ac:dyDescent="0.25">
      <c r="M3175" s="7"/>
    </row>
    <row r="3176" spans="13:13" x14ac:dyDescent="0.25">
      <c r="M3176" s="7"/>
    </row>
    <row r="3177" spans="13:13" x14ac:dyDescent="0.25">
      <c r="M3177" s="7"/>
    </row>
    <row r="3178" spans="13:13" x14ac:dyDescent="0.25">
      <c r="M3178" s="7"/>
    </row>
    <row r="3179" spans="13:13" x14ac:dyDescent="0.25">
      <c r="M3179" s="7"/>
    </row>
    <row r="3180" spans="13:13" x14ac:dyDescent="0.25">
      <c r="M3180" s="7"/>
    </row>
    <row r="3181" spans="13:13" x14ac:dyDescent="0.25">
      <c r="M3181" s="7"/>
    </row>
    <row r="3182" spans="13:13" x14ac:dyDescent="0.25">
      <c r="M3182" s="7"/>
    </row>
    <row r="3183" spans="13:13" x14ac:dyDescent="0.25">
      <c r="M3183" s="7"/>
    </row>
    <row r="3184" spans="13:13" x14ac:dyDescent="0.25">
      <c r="M3184" s="7"/>
    </row>
    <row r="3185" spans="13:13" x14ac:dyDescent="0.25">
      <c r="M3185" s="7"/>
    </row>
    <row r="3186" spans="13:13" x14ac:dyDescent="0.25">
      <c r="M3186" s="7"/>
    </row>
    <row r="3187" spans="13:13" x14ac:dyDescent="0.25">
      <c r="M3187" s="7"/>
    </row>
    <row r="3188" spans="13:13" x14ac:dyDescent="0.25">
      <c r="M3188" s="7"/>
    </row>
    <row r="3189" spans="13:13" x14ac:dyDescent="0.25">
      <c r="M3189" s="7"/>
    </row>
    <row r="3190" spans="13:13" x14ac:dyDescent="0.25">
      <c r="M3190" s="7"/>
    </row>
    <row r="3191" spans="13:13" x14ac:dyDescent="0.25">
      <c r="M3191" s="7"/>
    </row>
    <row r="3192" spans="13:13" x14ac:dyDescent="0.25">
      <c r="M3192" s="7"/>
    </row>
    <row r="3193" spans="13:13" x14ac:dyDescent="0.25">
      <c r="M3193" s="7"/>
    </row>
    <row r="3194" spans="13:13" x14ac:dyDescent="0.25">
      <c r="M3194" s="7"/>
    </row>
    <row r="3195" spans="13:13" x14ac:dyDescent="0.25">
      <c r="M3195" s="7"/>
    </row>
    <row r="3196" spans="13:13" x14ac:dyDescent="0.25">
      <c r="M3196" s="7"/>
    </row>
    <row r="3197" spans="13:13" x14ac:dyDescent="0.25">
      <c r="M3197" s="7"/>
    </row>
    <row r="3198" spans="13:13" x14ac:dyDescent="0.25">
      <c r="M3198" s="7"/>
    </row>
    <row r="3199" spans="13:13" x14ac:dyDescent="0.25">
      <c r="M3199" s="7"/>
    </row>
    <row r="3200" spans="13:13" x14ac:dyDescent="0.25">
      <c r="M3200" s="7"/>
    </row>
    <row r="3201" spans="13:13" x14ac:dyDescent="0.25">
      <c r="M3201" s="7"/>
    </row>
    <row r="3202" spans="13:13" x14ac:dyDescent="0.25">
      <c r="M3202" s="7"/>
    </row>
    <row r="3203" spans="13:13" x14ac:dyDescent="0.25">
      <c r="M3203" s="7"/>
    </row>
    <row r="3204" spans="13:13" x14ac:dyDescent="0.25">
      <c r="M3204" s="7"/>
    </row>
    <row r="3205" spans="13:13" x14ac:dyDescent="0.25">
      <c r="M3205" s="7"/>
    </row>
    <row r="3206" spans="13:13" x14ac:dyDescent="0.25">
      <c r="M3206" s="7"/>
    </row>
    <row r="3207" spans="13:13" x14ac:dyDescent="0.25">
      <c r="M3207" s="7"/>
    </row>
    <row r="3208" spans="13:13" x14ac:dyDescent="0.25">
      <c r="M3208" s="7"/>
    </row>
    <row r="3209" spans="13:13" x14ac:dyDescent="0.25">
      <c r="M3209" s="7"/>
    </row>
    <row r="3210" spans="13:13" x14ac:dyDescent="0.25">
      <c r="M3210" s="7"/>
    </row>
    <row r="3211" spans="13:13" x14ac:dyDescent="0.25">
      <c r="M3211" s="7"/>
    </row>
    <row r="3212" spans="13:13" x14ac:dyDescent="0.25">
      <c r="M3212" s="7"/>
    </row>
    <row r="3213" spans="13:13" x14ac:dyDescent="0.25">
      <c r="M3213" s="7"/>
    </row>
    <row r="3214" spans="13:13" x14ac:dyDescent="0.25">
      <c r="M3214" s="7"/>
    </row>
    <row r="3215" spans="13:13" x14ac:dyDescent="0.25">
      <c r="M3215" s="7"/>
    </row>
    <row r="3216" spans="13:13" x14ac:dyDescent="0.25">
      <c r="M3216" s="7"/>
    </row>
    <row r="3217" spans="13:13" x14ac:dyDescent="0.25">
      <c r="M3217" s="7"/>
    </row>
    <row r="3218" spans="13:13" x14ac:dyDescent="0.25">
      <c r="M3218" s="7"/>
    </row>
    <row r="3219" spans="13:13" x14ac:dyDescent="0.25">
      <c r="M3219" s="7"/>
    </row>
    <row r="3220" spans="13:13" x14ac:dyDescent="0.25">
      <c r="M3220" s="7"/>
    </row>
    <row r="3221" spans="13:13" x14ac:dyDescent="0.25">
      <c r="M3221" s="7"/>
    </row>
    <row r="3222" spans="13:13" x14ac:dyDescent="0.25">
      <c r="M3222" s="7"/>
    </row>
    <row r="3223" spans="13:13" x14ac:dyDescent="0.25">
      <c r="M3223" s="7"/>
    </row>
    <row r="3224" spans="13:13" x14ac:dyDescent="0.25">
      <c r="M3224" s="7"/>
    </row>
    <row r="3225" spans="13:13" x14ac:dyDescent="0.25">
      <c r="M3225" s="7"/>
    </row>
    <row r="3226" spans="13:13" x14ac:dyDescent="0.25">
      <c r="M3226" s="7"/>
    </row>
    <row r="3227" spans="13:13" x14ac:dyDescent="0.25">
      <c r="M3227" s="7"/>
    </row>
    <row r="3228" spans="13:13" x14ac:dyDescent="0.25">
      <c r="M3228" s="7"/>
    </row>
    <row r="3229" spans="13:13" x14ac:dyDescent="0.25">
      <c r="M3229" s="7"/>
    </row>
    <row r="3230" spans="13:13" x14ac:dyDescent="0.25">
      <c r="M3230" s="7"/>
    </row>
    <row r="3231" spans="13:13" x14ac:dyDescent="0.25">
      <c r="M3231" s="7"/>
    </row>
    <row r="3232" spans="13:13" x14ac:dyDescent="0.25">
      <c r="M3232" s="7"/>
    </row>
    <row r="3233" spans="13:13" x14ac:dyDescent="0.25">
      <c r="M3233" s="7"/>
    </row>
    <row r="3234" spans="13:13" x14ac:dyDescent="0.25">
      <c r="M3234" s="7"/>
    </row>
    <row r="3235" spans="13:13" x14ac:dyDescent="0.25">
      <c r="M3235" s="7"/>
    </row>
    <row r="3236" spans="13:13" x14ac:dyDescent="0.25">
      <c r="M3236" s="7"/>
    </row>
    <row r="3237" spans="13:13" x14ac:dyDescent="0.25">
      <c r="M3237" s="7"/>
    </row>
    <row r="3238" spans="13:13" x14ac:dyDescent="0.25">
      <c r="M3238" s="7"/>
    </row>
    <row r="3239" spans="13:13" x14ac:dyDescent="0.25">
      <c r="M3239" s="7"/>
    </row>
    <row r="3240" spans="13:13" x14ac:dyDescent="0.25">
      <c r="M3240" s="7"/>
    </row>
    <row r="3241" spans="13:13" x14ac:dyDescent="0.25">
      <c r="M3241" s="7"/>
    </row>
    <row r="3242" spans="13:13" x14ac:dyDescent="0.25">
      <c r="M3242" s="7"/>
    </row>
    <row r="3243" spans="13:13" x14ac:dyDescent="0.25">
      <c r="M3243" s="7"/>
    </row>
    <row r="3244" spans="13:13" x14ac:dyDescent="0.25">
      <c r="M3244" s="7"/>
    </row>
    <row r="3245" spans="13:13" x14ac:dyDescent="0.25">
      <c r="M3245" s="7"/>
    </row>
    <row r="3246" spans="13:13" x14ac:dyDescent="0.25">
      <c r="M3246" s="7"/>
    </row>
    <row r="3247" spans="13:13" x14ac:dyDescent="0.25">
      <c r="M3247" s="7"/>
    </row>
    <row r="3248" spans="13:13" x14ac:dyDescent="0.25">
      <c r="M3248" s="7"/>
    </row>
    <row r="3249" spans="13:13" x14ac:dyDescent="0.25">
      <c r="M3249" s="7"/>
    </row>
    <row r="3250" spans="13:13" x14ac:dyDescent="0.25">
      <c r="M3250" s="7"/>
    </row>
    <row r="3251" spans="13:13" x14ac:dyDescent="0.25">
      <c r="M3251" s="7"/>
    </row>
    <row r="3252" spans="13:13" x14ac:dyDescent="0.25">
      <c r="M3252" s="7"/>
    </row>
    <row r="3253" spans="13:13" x14ac:dyDescent="0.25">
      <c r="M3253" s="7"/>
    </row>
    <row r="3254" spans="13:13" x14ac:dyDescent="0.25">
      <c r="M3254" s="7"/>
    </row>
    <row r="3255" spans="13:13" x14ac:dyDescent="0.25">
      <c r="M3255" s="7"/>
    </row>
    <row r="3256" spans="13:13" x14ac:dyDescent="0.25">
      <c r="M3256" s="7"/>
    </row>
    <row r="3257" spans="13:13" x14ac:dyDescent="0.25">
      <c r="M3257" s="7"/>
    </row>
    <row r="3258" spans="13:13" x14ac:dyDescent="0.25">
      <c r="M3258" s="7"/>
    </row>
    <row r="3259" spans="13:13" x14ac:dyDescent="0.25">
      <c r="M3259" s="7"/>
    </row>
    <row r="3260" spans="13:13" x14ac:dyDescent="0.25">
      <c r="M3260" s="7"/>
    </row>
    <row r="3261" spans="13:13" x14ac:dyDescent="0.25">
      <c r="M3261" s="7"/>
    </row>
    <row r="3262" spans="13:13" x14ac:dyDescent="0.25">
      <c r="M3262" s="7"/>
    </row>
    <row r="3263" spans="13:13" x14ac:dyDescent="0.25">
      <c r="M3263" s="7"/>
    </row>
    <row r="3264" spans="13:13" x14ac:dyDescent="0.25">
      <c r="M3264" s="7"/>
    </row>
    <row r="3265" spans="13:13" x14ac:dyDescent="0.25">
      <c r="M3265" s="7"/>
    </row>
    <row r="3266" spans="13:13" x14ac:dyDescent="0.25">
      <c r="M3266" s="7"/>
    </row>
    <row r="3267" spans="13:13" x14ac:dyDescent="0.25">
      <c r="M3267" s="7"/>
    </row>
    <row r="3268" spans="13:13" x14ac:dyDescent="0.25">
      <c r="M3268" s="7"/>
    </row>
    <row r="3269" spans="13:13" x14ac:dyDescent="0.25">
      <c r="M3269" s="7"/>
    </row>
    <row r="3270" spans="13:13" x14ac:dyDescent="0.25">
      <c r="M3270" s="7"/>
    </row>
    <row r="3271" spans="13:13" x14ac:dyDescent="0.25">
      <c r="M3271" s="7"/>
    </row>
    <row r="3272" spans="13:13" x14ac:dyDescent="0.25">
      <c r="M3272" s="7"/>
    </row>
    <row r="3273" spans="13:13" x14ac:dyDescent="0.25">
      <c r="M3273" s="7"/>
    </row>
    <row r="3274" spans="13:13" x14ac:dyDescent="0.25">
      <c r="M3274" s="7"/>
    </row>
    <row r="3275" spans="13:13" x14ac:dyDescent="0.25">
      <c r="M3275" s="7"/>
    </row>
    <row r="3276" spans="13:13" x14ac:dyDescent="0.25">
      <c r="M3276" s="7"/>
    </row>
    <row r="3277" spans="13:13" x14ac:dyDescent="0.25">
      <c r="M3277" s="7"/>
    </row>
    <row r="3278" spans="13:13" x14ac:dyDescent="0.25">
      <c r="M3278" s="7"/>
    </row>
    <row r="3279" spans="13:13" x14ac:dyDescent="0.25">
      <c r="M3279" s="7"/>
    </row>
    <row r="3280" spans="13:13" x14ac:dyDescent="0.25">
      <c r="M3280" s="7"/>
    </row>
    <row r="3281" spans="13:13" x14ac:dyDescent="0.25">
      <c r="M3281" s="7"/>
    </row>
    <row r="3282" spans="13:13" x14ac:dyDescent="0.25">
      <c r="M3282" s="7"/>
    </row>
    <row r="3283" spans="13:13" x14ac:dyDescent="0.25">
      <c r="M3283" s="7"/>
    </row>
    <row r="3284" spans="13:13" x14ac:dyDescent="0.25">
      <c r="M3284" s="7"/>
    </row>
    <row r="3285" spans="13:13" x14ac:dyDescent="0.25">
      <c r="M3285" s="7"/>
    </row>
    <row r="3286" spans="13:13" x14ac:dyDescent="0.25">
      <c r="M3286" s="7"/>
    </row>
    <row r="3287" spans="13:13" x14ac:dyDescent="0.25">
      <c r="M3287" s="7"/>
    </row>
    <row r="3288" spans="13:13" x14ac:dyDescent="0.25">
      <c r="M3288" s="7"/>
    </row>
    <row r="3289" spans="13:13" x14ac:dyDescent="0.25">
      <c r="M3289" s="7"/>
    </row>
    <row r="3290" spans="13:13" x14ac:dyDescent="0.25">
      <c r="M3290" s="7"/>
    </row>
    <row r="3291" spans="13:13" x14ac:dyDescent="0.25">
      <c r="M3291" s="7"/>
    </row>
    <row r="3292" spans="13:13" x14ac:dyDescent="0.25">
      <c r="M3292" s="7"/>
    </row>
    <row r="3293" spans="13:13" x14ac:dyDescent="0.25">
      <c r="M3293" s="7"/>
    </row>
    <row r="3294" spans="13:13" x14ac:dyDescent="0.25">
      <c r="M3294" s="7"/>
    </row>
    <row r="3295" spans="13:13" x14ac:dyDescent="0.25">
      <c r="M3295" s="7"/>
    </row>
    <row r="3296" spans="13:13" x14ac:dyDescent="0.25">
      <c r="M3296" s="7"/>
    </row>
    <row r="3297" spans="13:13" x14ac:dyDescent="0.25">
      <c r="M3297" s="7"/>
    </row>
    <row r="3298" spans="13:13" x14ac:dyDescent="0.25">
      <c r="M3298" s="7"/>
    </row>
    <row r="3299" spans="13:13" x14ac:dyDescent="0.25">
      <c r="M3299" s="7"/>
    </row>
    <row r="3300" spans="13:13" x14ac:dyDescent="0.25">
      <c r="M3300" s="7"/>
    </row>
    <row r="3301" spans="13:13" x14ac:dyDescent="0.25">
      <c r="M3301" s="7"/>
    </row>
    <row r="3302" spans="13:13" x14ac:dyDescent="0.25">
      <c r="M3302" s="7"/>
    </row>
    <row r="3303" spans="13:13" x14ac:dyDescent="0.25">
      <c r="M3303" s="7"/>
    </row>
    <row r="3304" spans="13:13" x14ac:dyDescent="0.25">
      <c r="M3304" s="7"/>
    </row>
    <row r="3305" spans="13:13" x14ac:dyDescent="0.25">
      <c r="M3305" s="7"/>
    </row>
    <row r="3306" spans="13:13" x14ac:dyDescent="0.25">
      <c r="M3306" s="7"/>
    </row>
    <row r="3307" spans="13:13" x14ac:dyDescent="0.25">
      <c r="M3307" s="7"/>
    </row>
    <row r="3308" spans="13:13" x14ac:dyDescent="0.25">
      <c r="M3308" s="7"/>
    </row>
    <row r="3309" spans="13:13" x14ac:dyDescent="0.25">
      <c r="M3309" s="7"/>
    </row>
    <row r="3310" spans="13:13" x14ac:dyDescent="0.25">
      <c r="M3310" s="7"/>
    </row>
    <row r="3311" spans="13:13" x14ac:dyDescent="0.25">
      <c r="M3311" s="7"/>
    </row>
    <row r="3312" spans="13:13" x14ac:dyDescent="0.25">
      <c r="M3312" s="7"/>
    </row>
    <row r="3313" spans="13:13" x14ac:dyDescent="0.25">
      <c r="M3313" s="7"/>
    </row>
    <row r="3314" spans="13:13" x14ac:dyDescent="0.25">
      <c r="M3314" s="7"/>
    </row>
    <row r="3315" spans="13:13" x14ac:dyDescent="0.25">
      <c r="M3315" s="7"/>
    </row>
    <row r="3316" spans="13:13" x14ac:dyDescent="0.25">
      <c r="M3316" s="7"/>
    </row>
    <row r="3317" spans="13:13" x14ac:dyDescent="0.25">
      <c r="M3317" s="7"/>
    </row>
    <row r="3318" spans="13:13" x14ac:dyDescent="0.25">
      <c r="M3318" s="7"/>
    </row>
    <row r="3319" spans="13:13" x14ac:dyDescent="0.25">
      <c r="M3319" s="7"/>
    </row>
    <row r="3320" spans="13:13" x14ac:dyDescent="0.25">
      <c r="M3320" s="7"/>
    </row>
    <row r="3321" spans="13:13" x14ac:dyDescent="0.25">
      <c r="M3321" s="7"/>
    </row>
    <row r="3322" spans="13:13" x14ac:dyDescent="0.25">
      <c r="M3322" s="7"/>
    </row>
    <row r="3323" spans="13:13" x14ac:dyDescent="0.25">
      <c r="M3323" s="7"/>
    </row>
    <row r="3324" spans="13:13" x14ac:dyDescent="0.25">
      <c r="M3324" s="7"/>
    </row>
    <row r="3325" spans="13:13" x14ac:dyDescent="0.25">
      <c r="M3325" s="7"/>
    </row>
    <row r="3326" spans="13:13" x14ac:dyDescent="0.25">
      <c r="M3326" s="7"/>
    </row>
    <row r="3327" spans="13:13" x14ac:dyDescent="0.25">
      <c r="M3327" s="7"/>
    </row>
    <row r="3328" spans="13:13" x14ac:dyDescent="0.25">
      <c r="M3328" s="7"/>
    </row>
    <row r="3329" spans="13:13" x14ac:dyDescent="0.25">
      <c r="M3329" s="7"/>
    </row>
    <row r="3330" spans="13:13" x14ac:dyDescent="0.25">
      <c r="M3330" s="7"/>
    </row>
    <row r="3331" spans="13:13" x14ac:dyDescent="0.25">
      <c r="M3331" s="7"/>
    </row>
    <row r="3332" spans="13:13" x14ac:dyDescent="0.25">
      <c r="M3332" s="7"/>
    </row>
    <row r="3333" spans="13:13" x14ac:dyDescent="0.25">
      <c r="M3333" s="7"/>
    </row>
    <row r="3334" spans="13:13" x14ac:dyDescent="0.25">
      <c r="M3334" s="7"/>
    </row>
    <row r="3335" spans="13:13" x14ac:dyDescent="0.25">
      <c r="M3335" s="7"/>
    </row>
    <row r="3336" spans="13:13" x14ac:dyDescent="0.25">
      <c r="M3336" s="7"/>
    </row>
    <row r="3337" spans="13:13" x14ac:dyDescent="0.25">
      <c r="M3337" s="7"/>
    </row>
    <row r="3338" spans="13:13" x14ac:dyDescent="0.25">
      <c r="M3338" s="7"/>
    </row>
    <row r="3339" spans="13:13" x14ac:dyDescent="0.25">
      <c r="M3339" s="7"/>
    </row>
    <row r="3340" spans="13:13" x14ac:dyDescent="0.25">
      <c r="M3340" s="7"/>
    </row>
    <row r="3341" spans="13:13" x14ac:dyDescent="0.25">
      <c r="M3341" s="7"/>
    </row>
    <row r="3342" spans="13:13" x14ac:dyDescent="0.25">
      <c r="M3342" s="7"/>
    </row>
    <row r="3343" spans="13:13" x14ac:dyDescent="0.25">
      <c r="M3343" s="7"/>
    </row>
    <row r="3344" spans="13:13" x14ac:dyDescent="0.25">
      <c r="M3344" s="7"/>
    </row>
    <row r="3345" spans="13:13" x14ac:dyDescent="0.25">
      <c r="M3345" s="7"/>
    </row>
    <row r="3346" spans="13:13" x14ac:dyDescent="0.25">
      <c r="M3346" s="7"/>
    </row>
    <row r="3347" spans="13:13" x14ac:dyDescent="0.25">
      <c r="M3347" s="7"/>
    </row>
    <row r="3348" spans="13:13" x14ac:dyDescent="0.25">
      <c r="M3348" s="7"/>
    </row>
    <row r="3349" spans="13:13" x14ac:dyDescent="0.25">
      <c r="M3349" s="7"/>
    </row>
    <row r="3350" spans="13:13" x14ac:dyDescent="0.25">
      <c r="M3350" s="7"/>
    </row>
    <row r="3351" spans="13:13" x14ac:dyDescent="0.25">
      <c r="M3351" s="7"/>
    </row>
    <row r="3352" spans="13:13" x14ac:dyDescent="0.25">
      <c r="M3352" s="7"/>
    </row>
    <row r="3353" spans="13:13" x14ac:dyDescent="0.25">
      <c r="M3353" s="7"/>
    </row>
    <row r="3354" spans="13:13" x14ac:dyDescent="0.25">
      <c r="M3354" s="7"/>
    </row>
    <row r="3355" spans="13:13" x14ac:dyDescent="0.25">
      <c r="M3355" s="7"/>
    </row>
    <row r="3356" spans="13:13" x14ac:dyDescent="0.25">
      <c r="M3356" s="7"/>
    </row>
    <row r="3357" spans="13:13" x14ac:dyDescent="0.25">
      <c r="M3357" s="7"/>
    </row>
    <row r="3358" spans="13:13" x14ac:dyDescent="0.25">
      <c r="M3358" s="7"/>
    </row>
    <row r="3359" spans="13:13" x14ac:dyDescent="0.25">
      <c r="M3359" s="7"/>
    </row>
    <row r="3360" spans="13:13" x14ac:dyDescent="0.25">
      <c r="M3360" s="7"/>
    </row>
    <row r="3361" spans="13:13" x14ac:dyDescent="0.25">
      <c r="M3361" s="7"/>
    </row>
    <row r="3362" spans="13:13" x14ac:dyDescent="0.25">
      <c r="M3362" s="7"/>
    </row>
    <row r="3363" spans="13:13" x14ac:dyDescent="0.25">
      <c r="M3363" s="7"/>
    </row>
    <row r="3364" spans="13:13" x14ac:dyDescent="0.25">
      <c r="M3364" s="7"/>
    </row>
    <row r="3365" spans="13:13" x14ac:dyDescent="0.25">
      <c r="M3365" s="7"/>
    </row>
    <row r="3366" spans="13:13" x14ac:dyDescent="0.25">
      <c r="M3366" s="7"/>
    </row>
    <row r="3367" spans="13:13" x14ac:dyDescent="0.25">
      <c r="M3367" s="7"/>
    </row>
    <row r="3368" spans="13:13" x14ac:dyDescent="0.25">
      <c r="M3368" s="7"/>
    </row>
    <row r="3369" spans="13:13" x14ac:dyDescent="0.25">
      <c r="M3369" s="7"/>
    </row>
    <row r="3370" spans="13:13" x14ac:dyDescent="0.25">
      <c r="M3370" s="7"/>
    </row>
    <row r="3371" spans="13:13" x14ac:dyDescent="0.25">
      <c r="M3371" s="7"/>
    </row>
    <row r="3372" spans="13:13" x14ac:dyDescent="0.25">
      <c r="M3372" s="7"/>
    </row>
    <row r="3373" spans="13:13" x14ac:dyDescent="0.25">
      <c r="M3373" s="7"/>
    </row>
    <row r="3374" spans="13:13" x14ac:dyDescent="0.25">
      <c r="M3374" s="7"/>
    </row>
    <row r="3375" spans="13:13" x14ac:dyDescent="0.25">
      <c r="M3375" s="7"/>
    </row>
    <row r="3376" spans="13:13" x14ac:dyDescent="0.25">
      <c r="M3376" s="7"/>
    </row>
    <row r="3377" spans="13:13" x14ac:dyDescent="0.25">
      <c r="M3377" s="7"/>
    </row>
    <row r="3378" spans="13:13" x14ac:dyDescent="0.25">
      <c r="M3378" s="7"/>
    </row>
    <row r="3379" spans="13:13" x14ac:dyDescent="0.25">
      <c r="M3379" s="7"/>
    </row>
    <row r="3380" spans="13:13" x14ac:dyDescent="0.25">
      <c r="M3380" s="7"/>
    </row>
    <row r="3381" spans="13:13" x14ac:dyDescent="0.25">
      <c r="M3381" s="7"/>
    </row>
    <row r="3382" spans="13:13" x14ac:dyDescent="0.25">
      <c r="M3382" s="7"/>
    </row>
    <row r="3383" spans="13:13" x14ac:dyDescent="0.25">
      <c r="M3383" s="7"/>
    </row>
    <row r="3384" spans="13:13" x14ac:dyDescent="0.25">
      <c r="M3384" s="7"/>
    </row>
    <row r="3385" spans="13:13" x14ac:dyDescent="0.25">
      <c r="M3385" s="7"/>
    </row>
    <row r="3386" spans="13:13" x14ac:dyDescent="0.25">
      <c r="M3386" s="7"/>
    </row>
    <row r="3387" spans="13:13" x14ac:dyDescent="0.25">
      <c r="M3387" s="7"/>
    </row>
    <row r="3388" spans="13:13" x14ac:dyDescent="0.25">
      <c r="M3388" s="7"/>
    </row>
    <row r="3389" spans="13:13" x14ac:dyDescent="0.25">
      <c r="M3389" s="7"/>
    </row>
    <row r="3390" spans="13:13" x14ac:dyDescent="0.25">
      <c r="M3390" s="7"/>
    </row>
    <row r="3391" spans="13:13" x14ac:dyDescent="0.25">
      <c r="M3391" s="7"/>
    </row>
    <row r="3392" spans="13:13" x14ac:dyDescent="0.25">
      <c r="M3392" s="7"/>
    </row>
    <row r="3393" spans="13:13" x14ac:dyDescent="0.25">
      <c r="M3393" s="7"/>
    </row>
    <row r="3394" spans="13:13" x14ac:dyDescent="0.25">
      <c r="M3394" s="7"/>
    </row>
    <row r="3395" spans="13:13" x14ac:dyDescent="0.25">
      <c r="M3395" s="7"/>
    </row>
    <row r="3396" spans="13:13" x14ac:dyDescent="0.25">
      <c r="M3396" s="7"/>
    </row>
    <row r="3397" spans="13:13" x14ac:dyDescent="0.25">
      <c r="M3397" s="7"/>
    </row>
    <row r="3398" spans="13:13" x14ac:dyDescent="0.25">
      <c r="M3398" s="7"/>
    </row>
    <row r="3399" spans="13:13" x14ac:dyDescent="0.25">
      <c r="M3399" s="7"/>
    </row>
    <row r="3400" spans="13:13" x14ac:dyDescent="0.25">
      <c r="M3400" s="7"/>
    </row>
    <row r="3401" spans="13:13" x14ac:dyDescent="0.25">
      <c r="M3401" s="7"/>
    </row>
    <row r="3402" spans="13:13" x14ac:dyDescent="0.25">
      <c r="M3402" s="7"/>
    </row>
    <row r="3403" spans="13:13" x14ac:dyDescent="0.25">
      <c r="M3403" s="7"/>
    </row>
    <row r="3404" spans="13:13" x14ac:dyDescent="0.25">
      <c r="M3404" s="7"/>
    </row>
    <row r="3405" spans="13:13" x14ac:dyDescent="0.25">
      <c r="M3405" s="7"/>
    </row>
    <row r="3406" spans="13:13" x14ac:dyDescent="0.25">
      <c r="M3406" s="7"/>
    </row>
    <row r="3407" spans="13:13" x14ac:dyDescent="0.25">
      <c r="M3407" s="7"/>
    </row>
    <row r="3408" spans="13:13" x14ac:dyDescent="0.25">
      <c r="M3408" s="7"/>
    </row>
    <row r="3409" spans="13:13" x14ac:dyDescent="0.25">
      <c r="M3409" s="7"/>
    </row>
    <row r="3410" spans="13:13" x14ac:dyDescent="0.25">
      <c r="M3410" s="7"/>
    </row>
    <row r="3411" spans="13:13" x14ac:dyDescent="0.25">
      <c r="M3411" s="7"/>
    </row>
    <row r="3412" spans="13:13" x14ac:dyDescent="0.25">
      <c r="M3412" s="7"/>
    </row>
    <row r="3413" spans="13:13" x14ac:dyDescent="0.25">
      <c r="M3413" s="7"/>
    </row>
    <row r="3414" spans="13:13" x14ac:dyDescent="0.25">
      <c r="M3414" s="7"/>
    </row>
    <row r="3415" spans="13:13" x14ac:dyDescent="0.25">
      <c r="M3415" s="7"/>
    </row>
    <row r="3416" spans="13:13" x14ac:dyDescent="0.25">
      <c r="M3416" s="7"/>
    </row>
    <row r="3417" spans="13:13" x14ac:dyDescent="0.25">
      <c r="M3417" s="7"/>
    </row>
    <row r="3418" spans="13:13" x14ac:dyDescent="0.25">
      <c r="M3418" s="7"/>
    </row>
    <row r="3419" spans="13:13" x14ac:dyDescent="0.25">
      <c r="M3419" s="7"/>
    </row>
    <row r="3420" spans="13:13" x14ac:dyDescent="0.25">
      <c r="M3420" s="7"/>
    </row>
    <row r="3421" spans="13:13" x14ac:dyDescent="0.25">
      <c r="M3421" s="7"/>
    </row>
    <row r="3422" spans="13:13" x14ac:dyDescent="0.25">
      <c r="M3422" s="7"/>
    </row>
    <row r="3423" spans="13:13" x14ac:dyDescent="0.25">
      <c r="M3423" s="7"/>
    </row>
    <row r="3424" spans="13:13" x14ac:dyDescent="0.25">
      <c r="M3424" s="7"/>
    </row>
    <row r="3425" spans="13:13" x14ac:dyDescent="0.25">
      <c r="M3425" s="7"/>
    </row>
    <row r="3426" spans="13:13" x14ac:dyDescent="0.25">
      <c r="M3426" s="7"/>
    </row>
    <row r="3427" spans="13:13" x14ac:dyDescent="0.25">
      <c r="M3427" s="7"/>
    </row>
    <row r="3428" spans="13:13" x14ac:dyDescent="0.25">
      <c r="M3428" s="7"/>
    </row>
    <row r="3429" spans="13:13" x14ac:dyDescent="0.25">
      <c r="M3429" s="7"/>
    </row>
    <row r="3430" spans="13:13" x14ac:dyDescent="0.25">
      <c r="M3430" s="7"/>
    </row>
    <row r="3431" spans="13:13" x14ac:dyDescent="0.25">
      <c r="M3431" s="7"/>
    </row>
    <row r="3432" spans="13:13" x14ac:dyDescent="0.25">
      <c r="M3432" s="7"/>
    </row>
    <row r="3433" spans="13:13" x14ac:dyDescent="0.25">
      <c r="M3433" s="7"/>
    </row>
    <row r="3434" spans="13:13" x14ac:dyDescent="0.25">
      <c r="M3434" s="7"/>
    </row>
    <row r="3435" spans="13:13" x14ac:dyDescent="0.25">
      <c r="M3435" s="7"/>
    </row>
    <row r="3436" spans="13:13" x14ac:dyDescent="0.25">
      <c r="M3436" s="7"/>
    </row>
    <row r="3437" spans="13:13" x14ac:dyDescent="0.25">
      <c r="M3437" s="7"/>
    </row>
    <row r="3438" spans="13:13" x14ac:dyDescent="0.25">
      <c r="M3438" s="7"/>
    </row>
    <row r="3439" spans="13:13" x14ac:dyDescent="0.25">
      <c r="M3439" s="7"/>
    </row>
    <row r="3440" spans="13:13" x14ac:dyDescent="0.25">
      <c r="M3440" s="7"/>
    </row>
    <row r="3441" spans="13:13" x14ac:dyDescent="0.25">
      <c r="M3441" s="7"/>
    </row>
    <row r="3442" spans="13:13" x14ac:dyDescent="0.25">
      <c r="M3442" s="7"/>
    </row>
    <row r="3443" spans="13:13" x14ac:dyDescent="0.25">
      <c r="M3443" s="7"/>
    </row>
    <row r="3444" spans="13:13" x14ac:dyDescent="0.25">
      <c r="M3444" s="7"/>
    </row>
    <row r="3445" spans="13:13" x14ac:dyDescent="0.25">
      <c r="M3445" s="7"/>
    </row>
    <row r="3446" spans="13:13" x14ac:dyDescent="0.25">
      <c r="M3446" s="7"/>
    </row>
    <row r="3447" spans="13:13" x14ac:dyDescent="0.25">
      <c r="M3447" s="7"/>
    </row>
    <row r="3448" spans="13:13" x14ac:dyDescent="0.25">
      <c r="M3448" s="7"/>
    </row>
    <row r="3449" spans="13:13" x14ac:dyDescent="0.25">
      <c r="M3449" s="7"/>
    </row>
    <row r="3450" spans="13:13" x14ac:dyDescent="0.25">
      <c r="M3450" s="7"/>
    </row>
    <row r="3451" spans="13:13" x14ac:dyDescent="0.25">
      <c r="M3451" s="7"/>
    </row>
    <row r="3452" spans="13:13" x14ac:dyDescent="0.25">
      <c r="M3452" s="7"/>
    </row>
    <row r="3453" spans="13:13" x14ac:dyDescent="0.25">
      <c r="M3453" s="7"/>
    </row>
    <row r="3454" spans="13:13" x14ac:dyDescent="0.25">
      <c r="M3454" s="7"/>
    </row>
    <row r="3455" spans="13:13" x14ac:dyDescent="0.25">
      <c r="M3455" s="7"/>
    </row>
    <row r="3456" spans="13:13" x14ac:dyDescent="0.25">
      <c r="M3456" s="7"/>
    </row>
    <row r="3457" spans="13:13" x14ac:dyDescent="0.25">
      <c r="M3457" s="7"/>
    </row>
    <row r="3458" spans="13:13" x14ac:dyDescent="0.25">
      <c r="M3458" s="7"/>
    </row>
    <row r="3459" spans="13:13" x14ac:dyDescent="0.25">
      <c r="M3459" s="7"/>
    </row>
    <row r="3460" spans="13:13" x14ac:dyDescent="0.25">
      <c r="M3460" s="7"/>
    </row>
    <row r="3461" spans="13:13" x14ac:dyDescent="0.25">
      <c r="M3461" s="7"/>
    </row>
    <row r="3462" spans="13:13" x14ac:dyDescent="0.25">
      <c r="M3462" s="7"/>
    </row>
    <row r="3463" spans="13:13" x14ac:dyDescent="0.25">
      <c r="M3463" s="7"/>
    </row>
    <row r="3464" spans="13:13" x14ac:dyDescent="0.25">
      <c r="M3464" s="7"/>
    </row>
    <row r="3465" spans="13:13" x14ac:dyDescent="0.25">
      <c r="M3465" s="7"/>
    </row>
    <row r="3466" spans="13:13" x14ac:dyDescent="0.25">
      <c r="M3466" s="7"/>
    </row>
    <row r="3467" spans="13:13" x14ac:dyDescent="0.25">
      <c r="M3467" s="7"/>
    </row>
    <row r="3468" spans="13:13" x14ac:dyDescent="0.25">
      <c r="M3468" s="7"/>
    </row>
    <row r="3469" spans="13:13" x14ac:dyDescent="0.25">
      <c r="M3469" s="7"/>
    </row>
    <row r="3470" spans="13:13" x14ac:dyDescent="0.25">
      <c r="M3470" s="7"/>
    </row>
    <row r="3471" spans="13:13" x14ac:dyDescent="0.25">
      <c r="M3471" s="7"/>
    </row>
    <row r="3472" spans="13:13" x14ac:dyDescent="0.25">
      <c r="M3472" s="7"/>
    </row>
    <row r="3473" spans="13:13" x14ac:dyDescent="0.25">
      <c r="M3473" s="7"/>
    </row>
    <row r="3474" spans="13:13" x14ac:dyDescent="0.25">
      <c r="M3474" s="7"/>
    </row>
    <row r="3475" spans="13:13" x14ac:dyDescent="0.25">
      <c r="M3475" s="7"/>
    </row>
    <row r="3476" spans="13:13" x14ac:dyDescent="0.25">
      <c r="M3476" s="7"/>
    </row>
    <row r="3477" spans="13:13" x14ac:dyDescent="0.25">
      <c r="M3477" s="7"/>
    </row>
    <row r="3478" spans="13:13" x14ac:dyDescent="0.25">
      <c r="M3478" s="7"/>
    </row>
    <row r="3479" spans="13:13" x14ac:dyDescent="0.25">
      <c r="M3479" s="7"/>
    </row>
    <row r="3480" spans="13:13" x14ac:dyDescent="0.25">
      <c r="M3480" s="7"/>
    </row>
    <row r="3481" spans="13:13" x14ac:dyDescent="0.25">
      <c r="M3481" s="7"/>
    </row>
    <row r="3482" spans="13:13" x14ac:dyDescent="0.25">
      <c r="M3482" s="7"/>
    </row>
    <row r="3483" spans="13:13" x14ac:dyDescent="0.25">
      <c r="M3483" s="7"/>
    </row>
    <row r="3484" spans="13:13" x14ac:dyDescent="0.25">
      <c r="M3484" s="7"/>
    </row>
    <row r="3485" spans="13:13" x14ac:dyDescent="0.25">
      <c r="M3485" s="7"/>
    </row>
    <row r="3486" spans="13:13" x14ac:dyDescent="0.25">
      <c r="M3486" s="7"/>
    </row>
    <row r="3487" spans="13:13" x14ac:dyDescent="0.25">
      <c r="M3487" s="7"/>
    </row>
    <row r="3488" spans="13:13" x14ac:dyDescent="0.25">
      <c r="M3488" s="7"/>
    </row>
    <row r="3489" spans="13:13" x14ac:dyDescent="0.25">
      <c r="M3489" s="7"/>
    </row>
    <row r="3490" spans="13:13" x14ac:dyDescent="0.25">
      <c r="M3490" s="7"/>
    </row>
    <row r="3491" spans="13:13" x14ac:dyDescent="0.25">
      <c r="M3491" s="7"/>
    </row>
    <row r="3492" spans="13:13" x14ac:dyDescent="0.25">
      <c r="M3492" s="7"/>
    </row>
    <row r="3493" spans="13:13" x14ac:dyDescent="0.25">
      <c r="M3493" s="7"/>
    </row>
    <row r="3494" spans="13:13" x14ac:dyDescent="0.25">
      <c r="M3494" s="7"/>
    </row>
    <row r="3495" spans="13:13" x14ac:dyDescent="0.25">
      <c r="M3495" s="7"/>
    </row>
    <row r="3496" spans="13:13" x14ac:dyDescent="0.25">
      <c r="M3496" s="7"/>
    </row>
    <row r="3497" spans="13:13" x14ac:dyDescent="0.25">
      <c r="M3497" s="7"/>
    </row>
    <row r="3498" spans="13:13" x14ac:dyDescent="0.25">
      <c r="M3498" s="7"/>
    </row>
    <row r="3499" spans="13:13" x14ac:dyDescent="0.25">
      <c r="M3499" s="7"/>
    </row>
    <row r="3500" spans="13:13" x14ac:dyDescent="0.25">
      <c r="M3500" s="7"/>
    </row>
    <row r="3501" spans="13:13" x14ac:dyDescent="0.25">
      <c r="M3501" s="7"/>
    </row>
    <row r="3502" spans="13:13" x14ac:dyDescent="0.25">
      <c r="M3502" s="7"/>
    </row>
    <row r="3503" spans="13:13" x14ac:dyDescent="0.25">
      <c r="M3503" s="7"/>
    </row>
    <row r="3504" spans="13:13" x14ac:dyDescent="0.25">
      <c r="M3504" s="7"/>
    </row>
    <row r="3505" spans="13:13" x14ac:dyDescent="0.25">
      <c r="M3505" s="7"/>
    </row>
    <row r="3506" spans="13:13" x14ac:dyDescent="0.25">
      <c r="M3506" s="7"/>
    </row>
    <row r="3507" spans="13:13" x14ac:dyDescent="0.25">
      <c r="M3507" s="7"/>
    </row>
    <row r="3508" spans="13:13" x14ac:dyDescent="0.25">
      <c r="M3508" s="7"/>
    </row>
    <row r="3509" spans="13:13" x14ac:dyDescent="0.25">
      <c r="M3509" s="7"/>
    </row>
    <row r="3510" spans="13:13" x14ac:dyDescent="0.25">
      <c r="M3510" s="7"/>
    </row>
    <row r="3511" spans="13:13" x14ac:dyDescent="0.25">
      <c r="M3511" s="7"/>
    </row>
    <row r="3512" spans="13:13" x14ac:dyDescent="0.25">
      <c r="M3512" s="7"/>
    </row>
    <row r="3513" spans="13:13" x14ac:dyDescent="0.25">
      <c r="M3513" s="7"/>
    </row>
    <row r="3514" spans="13:13" x14ac:dyDescent="0.25">
      <c r="M3514" s="7"/>
    </row>
    <row r="3515" spans="13:13" x14ac:dyDescent="0.25">
      <c r="M3515" s="7"/>
    </row>
    <row r="3516" spans="13:13" x14ac:dyDescent="0.25">
      <c r="M3516" s="7"/>
    </row>
    <row r="3517" spans="13:13" x14ac:dyDescent="0.25">
      <c r="M3517" s="7"/>
    </row>
    <row r="3518" spans="13:13" x14ac:dyDescent="0.25">
      <c r="M3518" s="7"/>
    </row>
    <row r="3519" spans="13:13" x14ac:dyDescent="0.25">
      <c r="M3519" s="7"/>
    </row>
    <row r="3520" spans="13:13" x14ac:dyDescent="0.25">
      <c r="M3520" s="7"/>
    </row>
    <row r="3521" spans="13:13" x14ac:dyDescent="0.25">
      <c r="M3521" s="7"/>
    </row>
    <row r="3522" spans="13:13" x14ac:dyDescent="0.25">
      <c r="M3522" s="7"/>
    </row>
    <row r="3523" spans="13:13" x14ac:dyDescent="0.25">
      <c r="M3523" s="7"/>
    </row>
    <row r="3524" spans="13:13" x14ac:dyDescent="0.25">
      <c r="M3524" s="7"/>
    </row>
    <row r="3525" spans="13:13" x14ac:dyDescent="0.25">
      <c r="M3525" s="7"/>
    </row>
    <row r="3526" spans="13:13" x14ac:dyDescent="0.25">
      <c r="M3526" s="7"/>
    </row>
    <row r="3527" spans="13:13" x14ac:dyDescent="0.25">
      <c r="M3527" s="7"/>
    </row>
    <row r="3528" spans="13:13" x14ac:dyDescent="0.25">
      <c r="M3528" s="7"/>
    </row>
    <row r="3529" spans="13:13" x14ac:dyDescent="0.25">
      <c r="M3529" s="7"/>
    </row>
    <row r="3530" spans="13:13" x14ac:dyDescent="0.25">
      <c r="M3530" s="7"/>
    </row>
    <row r="3531" spans="13:13" x14ac:dyDescent="0.25">
      <c r="M3531" s="7"/>
    </row>
    <row r="3532" spans="13:13" x14ac:dyDescent="0.25">
      <c r="M3532" s="7"/>
    </row>
    <row r="3533" spans="13:13" x14ac:dyDescent="0.25">
      <c r="M3533" s="7"/>
    </row>
    <row r="3534" spans="13:13" x14ac:dyDescent="0.25">
      <c r="M3534" s="7"/>
    </row>
    <row r="3535" spans="13:13" x14ac:dyDescent="0.25">
      <c r="M3535" s="7"/>
    </row>
    <row r="3536" spans="13:13" x14ac:dyDescent="0.25">
      <c r="M3536" s="7"/>
    </row>
    <row r="3537" spans="13:13" x14ac:dyDescent="0.25">
      <c r="M3537" s="7"/>
    </row>
    <row r="3538" spans="13:13" x14ac:dyDescent="0.25">
      <c r="M3538" s="7"/>
    </row>
    <row r="3539" spans="13:13" x14ac:dyDescent="0.25">
      <c r="M3539" s="7"/>
    </row>
    <row r="3540" spans="13:13" x14ac:dyDescent="0.25">
      <c r="M3540" s="7"/>
    </row>
    <row r="3541" spans="13:13" x14ac:dyDescent="0.25">
      <c r="M3541" s="7"/>
    </row>
    <row r="3542" spans="13:13" x14ac:dyDescent="0.25">
      <c r="M3542" s="7"/>
    </row>
    <row r="3543" spans="13:13" x14ac:dyDescent="0.25">
      <c r="M3543" s="7"/>
    </row>
    <row r="3544" spans="13:13" x14ac:dyDescent="0.25">
      <c r="M3544" s="7"/>
    </row>
    <row r="3545" spans="13:13" x14ac:dyDescent="0.25">
      <c r="M3545" s="7"/>
    </row>
    <row r="3546" spans="13:13" x14ac:dyDescent="0.25">
      <c r="M3546" s="7"/>
    </row>
    <row r="3547" spans="13:13" x14ac:dyDescent="0.25">
      <c r="M3547" s="7"/>
    </row>
    <row r="3548" spans="13:13" x14ac:dyDescent="0.25">
      <c r="M3548" s="7"/>
    </row>
    <row r="3549" spans="13:13" x14ac:dyDescent="0.25">
      <c r="M3549" s="7"/>
    </row>
    <row r="3550" spans="13:13" x14ac:dyDescent="0.25">
      <c r="M3550" s="7"/>
    </row>
    <row r="3551" spans="13:13" x14ac:dyDescent="0.25">
      <c r="M3551" s="7"/>
    </row>
    <row r="3552" spans="13:13" x14ac:dyDescent="0.25">
      <c r="M3552" s="7"/>
    </row>
    <row r="3553" spans="13:13" x14ac:dyDescent="0.25">
      <c r="M3553" s="7"/>
    </row>
    <row r="3554" spans="13:13" x14ac:dyDescent="0.25">
      <c r="M3554" s="7"/>
    </row>
    <row r="3555" spans="13:13" x14ac:dyDescent="0.25">
      <c r="M3555" s="7"/>
    </row>
    <row r="3556" spans="13:13" x14ac:dyDescent="0.25">
      <c r="M3556" s="7"/>
    </row>
    <row r="3557" spans="13:13" x14ac:dyDescent="0.25">
      <c r="M3557" s="7"/>
    </row>
    <row r="3558" spans="13:13" x14ac:dyDescent="0.25">
      <c r="M3558" s="7"/>
    </row>
    <row r="3559" spans="13:13" x14ac:dyDescent="0.25">
      <c r="M3559" s="7"/>
    </row>
    <row r="3560" spans="13:13" x14ac:dyDescent="0.25">
      <c r="M3560" s="7"/>
    </row>
    <row r="3561" spans="13:13" x14ac:dyDescent="0.25">
      <c r="M3561" s="7"/>
    </row>
    <row r="3562" spans="13:13" x14ac:dyDescent="0.25">
      <c r="M3562" s="7"/>
    </row>
    <row r="3563" spans="13:13" x14ac:dyDescent="0.25">
      <c r="M3563" s="7"/>
    </row>
    <row r="3564" spans="13:13" x14ac:dyDescent="0.25">
      <c r="M3564" s="7"/>
    </row>
    <row r="3565" spans="13:13" x14ac:dyDescent="0.25">
      <c r="M3565" s="7"/>
    </row>
    <row r="3566" spans="13:13" x14ac:dyDescent="0.25">
      <c r="M3566" s="7"/>
    </row>
    <row r="3567" spans="13:13" x14ac:dyDescent="0.25">
      <c r="M3567" s="7"/>
    </row>
    <row r="3568" spans="13:13" x14ac:dyDescent="0.25">
      <c r="M3568" s="7"/>
    </row>
    <row r="3569" spans="13:13" x14ac:dyDescent="0.25">
      <c r="M3569" s="7"/>
    </row>
    <row r="3570" spans="13:13" x14ac:dyDescent="0.25">
      <c r="M3570" s="7"/>
    </row>
    <row r="3571" spans="13:13" x14ac:dyDescent="0.25">
      <c r="M3571" s="7"/>
    </row>
    <row r="3572" spans="13:13" x14ac:dyDescent="0.25">
      <c r="M3572" s="7"/>
    </row>
    <row r="3573" spans="13:13" x14ac:dyDescent="0.25">
      <c r="M3573" s="7"/>
    </row>
    <row r="3574" spans="13:13" x14ac:dyDescent="0.25">
      <c r="M3574" s="7"/>
    </row>
    <row r="3575" spans="13:13" x14ac:dyDescent="0.25">
      <c r="M3575" s="7"/>
    </row>
    <row r="3576" spans="13:13" x14ac:dyDescent="0.25">
      <c r="M3576" s="7"/>
    </row>
    <row r="3577" spans="13:13" x14ac:dyDescent="0.25">
      <c r="M3577" s="7"/>
    </row>
    <row r="3578" spans="13:13" x14ac:dyDescent="0.25">
      <c r="M3578" s="7"/>
    </row>
    <row r="3579" spans="13:13" x14ac:dyDescent="0.25">
      <c r="M3579" s="7"/>
    </row>
    <row r="3580" spans="13:13" x14ac:dyDescent="0.25">
      <c r="M3580" s="7"/>
    </row>
    <row r="3581" spans="13:13" x14ac:dyDescent="0.25">
      <c r="M3581" s="7"/>
    </row>
    <row r="3582" spans="13:13" x14ac:dyDescent="0.25">
      <c r="M3582" s="7"/>
    </row>
    <row r="3583" spans="13:13" x14ac:dyDescent="0.25">
      <c r="M3583" s="7"/>
    </row>
    <row r="3584" spans="13:13" x14ac:dyDescent="0.25">
      <c r="M3584" s="7"/>
    </row>
    <row r="3585" spans="13:13" x14ac:dyDescent="0.25">
      <c r="M3585" s="7"/>
    </row>
    <row r="3586" spans="13:13" x14ac:dyDescent="0.25">
      <c r="M3586" s="7"/>
    </row>
    <row r="3587" spans="13:13" x14ac:dyDescent="0.25">
      <c r="M3587" s="7"/>
    </row>
    <row r="3588" spans="13:13" x14ac:dyDescent="0.25">
      <c r="M3588" s="7"/>
    </row>
    <row r="3589" spans="13:13" x14ac:dyDescent="0.25">
      <c r="M3589" s="7"/>
    </row>
    <row r="3590" spans="13:13" x14ac:dyDescent="0.25">
      <c r="M3590" s="7"/>
    </row>
    <row r="3591" spans="13:13" x14ac:dyDescent="0.25">
      <c r="M3591" s="7"/>
    </row>
    <row r="3592" spans="13:13" x14ac:dyDescent="0.25">
      <c r="M3592" s="7"/>
    </row>
    <row r="3593" spans="13:13" x14ac:dyDescent="0.25">
      <c r="M3593" s="7"/>
    </row>
    <row r="3594" spans="13:13" x14ac:dyDescent="0.25">
      <c r="M3594" s="7"/>
    </row>
    <row r="3595" spans="13:13" x14ac:dyDescent="0.25">
      <c r="M3595" s="7"/>
    </row>
    <row r="3596" spans="13:13" x14ac:dyDescent="0.25">
      <c r="M3596" s="7"/>
    </row>
    <row r="3597" spans="13:13" x14ac:dyDescent="0.25">
      <c r="M3597" s="7"/>
    </row>
    <row r="3598" spans="13:13" x14ac:dyDescent="0.25">
      <c r="M3598" s="7"/>
    </row>
    <row r="3599" spans="13:13" x14ac:dyDescent="0.25">
      <c r="M3599" s="7"/>
    </row>
    <row r="3600" spans="13:13" x14ac:dyDescent="0.25">
      <c r="M3600" s="7"/>
    </row>
    <row r="3601" spans="13:13" x14ac:dyDescent="0.25">
      <c r="M3601" s="7"/>
    </row>
    <row r="3602" spans="13:13" x14ac:dyDescent="0.25">
      <c r="M3602" s="7"/>
    </row>
    <row r="3603" spans="13:13" x14ac:dyDescent="0.25">
      <c r="M3603" s="7"/>
    </row>
    <row r="3604" spans="13:13" x14ac:dyDescent="0.25">
      <c r="M3604" s="7"/>
    </row>
    <row r="3605" spans="13:13" x14ac:dyDescent="0.25">
      <c r="M3605" s="7"/>
    </row>
    <row r="3606" spans="13:13" x14ac:dyDescent="0.25">
      <c r="M3606" s="7"/>
    </row>
    <row r="3607" spans="13:13" x14ac:dyDescent="0.25">
      <c r="M3607" s="7"/>
    </row>
    <row r="3608" spans="13:13" x14ac:dyDescent="0.25">
      <c r="M3608" s="7"/>
    </row>
    <row r="3609" spans="13:13" x14ac:dyDescent="0.25">
      <c r="M3609" s="7"/>
    </row>
    <row r="3610" spans="13:13" x14ac:dyDescent="0.25">
      <c r="M3610" s="7"/>
    </row>
    <row r="3611" spans="13:13" x14ac:dyDescent="0.25">
      <c r="M3611" s="7"/>
    </row>
    <row r="3612" spans="13:13" x14ac:dyDescent="0.25">
      <c r="M3612" s="7"/>
    </row>
    <row r="3613" spans="13:13" x14ac:dyDescent="0.25">
      <c r="M3613" s="7"/>
    </row>
    <row r="3614" spans="13:13" x14ac:dyDescent="0.25">
      <c r="M3614" s="7"/>
    </row>
    <row r="3615" spans="13:13" x14ac:dyDescent="0.25">
      <c r="M3615" s="7"/>
    </row>
    <row r="3616" spans="13:13" x14ac:dyDescent="0.25">
      <c r="M3616" s="7"/>
    </row>
    <row r="3617" spans="13:13" x14ac:dyDescent="0.25">
      <c r="M3617" s="7"/>
    </row>
    <row r="3618" spans="13:13" x14ac:dyDescent="0.25">
      <c r="M3618" s="7"/>
    </row>
    <row r="3619" spans="13:13" x14ac:dyDescent="0.25">
      <c r="M3619" s="7"/>
    </row>
    <row r="3620" spans="13:13" x14ac:dyDescent="0.25">
      <c r="M3620" s="7"/>
    </row>
    <row r="3621" spans="13:13" x14ac:dyDescent="0.25">
      <c r="M3621" s="7"/>
    </row>
    <row r="3622" spans="13:13" x14ac:dyDescent="0.25">
      <c r="M3622" s="7"/>
    </row>
    <row r="3623" spans="13:13" x14ac:dyDescent="0.25">
      <c r="M3623" s="7"/>
    </row>
    <row r="3624" spans="13:13" x14ac:dyDescent="0.25">
      <c r="M3624" s="7"/>
    </row>
    <row r="3625" spans="13:13" x14ac:dyDescent="0.25">
      <c r="M3625" s="7"/>
    </row>
    <row r="3626" spans="13:13" x14ac:dyDescent="0.25">
      <c r="M3626" s="7"/>
    </row>
    <row r="3627" spans="13:13" x14ac:dyDescent="0.25">
      <c r="M3627" s="7"/>
    </row>
    <row r="3628" spans="13:13" x14ac:dyDescent="0.25">
      <c r="M3628" s="7"/>
    </row>
    <row r="3629" spans="13:13" x14ac:dyDescent="0.25">
      <c r="M3629" s="7"/>
    </row>
    <row r="3630" spans="13:13" x14ac:dyDescent="0.25">
      <c r="M3630" s="7"/>
    </row>
    <row r="3631" spans="13:13" x14ac:dyDescent="0.25">
      <c r="M3631" s="7"/>
    </row>
    <row r="3632" spans="13:13" x14ac:dyDescent="0.25">
      <c r="M3632" s="7"/>
    </row>
    <row r="3633" spans="13:13" x14ac:dyDescent="0.25">
      <c r="M3633" s="7"/>
    </row>
    <row r="3634" spans="13:13" x14ac:dyDescent="0.25">
      <c r="M3634" s="7"/>
    </row>
    <row r="3635" spans="13:13" x14ac:dyDescent="0.25">
      <c r="M3635" s="7"/>
    </row>
    <row r="3636" spans="13:13" x14ac:dyDescent="0.25">
      <c r="M3636" s="7"/>
    </row>
    <row r="3637" spans="13:13" x14ac:dyDescent="0.25">
      <c r="M3637" s="7"/>
    </row>
    <row r="3638" spans="13:13" x14ac:dyDescent="0.25">
      <c r="M3638" s="7"/>
    </row>
    <row r="3639" spans="13:13" x14ac:dyDescent="0.25">
      <c r="M3639" s="7"/>
    </row>
    <row r="3640" spans="13:13" x14ac:dyDescent="0.25">
      <c r="M3640" s="7"/>
    </row>
    <row r="3641" spans="13:13" x14ac:dyDescent="0.25">
      <c r="M3641" s="7"/>
    </row>
    <row r="3642" spans="13:13" x14ac:dyDescent="0.25">
      <c r="M3642" s="7"/>
    </row>
    <row r="3643" spans="13:13" x14ac:dyDescent="0.25">
      <c r="M3643" s="7"/>
    </row>
    <row r="3644" spans="13:13" x14ac:dyDescent="0.25">
      <c r="M3644" s="7"/>
    </row>
    <row r="3645" spans="13:13" x14ac:dyDescent="0.25">
      <c r="M3645" s="7"/>
    </row>
    <row r="3646" spans="13:13" x14ac:dyDescent="0.25">
      <c r="M3646" s="7"/>
    </row>
    <row r="3647" spans="13:13" x14ac:dyDescent="0.25">
      <c r="M3647" s="7"/>
    </row>
    <row r="3648" spans="13:13" x14ac:dyDescent="0.25">
      <c r="M3648" s="7"/>
    </row>
    <row r="3649" spans="13:13" x14ac:dyDescent="0.25">
      <c r="M3649" s="7"/>
    </row>
    <row r="3650" spans="13:13" x14ac:dyDescent="0.25">
      <c r="M3650" s="7"/>
    </row>
    <row r="3651" spans="13:13" x14ac:dyDescent="0.25">
      <c r="M3651" s="7"/>
    </row>
    <row r="3652" spans="13:13" x14ac:dyDescent="0.25">
      <c r="M3652" s="7"/>
    </row>
    <row r="3653" spans="13:13" x14ac:dyDescent="0.25">
      <c r="M3653" s="7"/>
    </row>
    <row r="3654" spans="13:13" x14ac:dyDescent="0.25">
      <c r="M3654" s="7"/>
    </row>
    <row r="3655" spans="13:13" x14ac:dyDescent="0.25">
      <c r="M3655" s="7"/>
    </row>
    <row r="3656" spans="13:13" x14ac:dyDescent="0.25">
      <c r="M3656" s="7"/>
    </row>
    <row r="3657" spans="13:13" x14ac:dyDescent="0.25">
      <c r="M3657" s="7"/>
    </row>
    <row r="3658" spans="13:13" x14ac:dyDescent="0.25">
      <c r="M3658" s="7"/>
    </row>
    <row r="3659" spans="13:13" x14ac:dyDescent="0.25">
      <c r="M3659" s="7"/>
    </row>
    <row r="3660" spans="13:13" x14ac:dyDescent="0.25">
      <c r="M3660" s="7"/>
    </row>
    <row r="3661" spans="13:13" x14ac:dyDescent="0.25">
      <c r="M3661" s="7"/>
    </row>
    <row r="3662" spans="13:13" x14ac:dyDescent="0.25">
      <c r="M3662" s="7"/>
    </row>
    <row r="3663" spans="13:13" x14ac:dyDescent="0.25">
      <c r="M3663" s="7"/>
    </row>
    <row r="3664" spans="13:13" x14ac:dyDescent="0.25">
      <c r="M3664" s="7"/>
    </row>
    <row r="3665" spans="13:13" x14ac:dyDescent="0.25">
      <c r="M3665" s="7"/>
    </row>
    <row r="3666" spans="13:13" x14ac:dyDescent="0.25">
      <c r="M3666" s="7"/>
    </row>
    <row r="3667" spans="13:13" x14ac:dyDescent="0.25">
      <c r="M3667" s="7"/>
    </row>
    <row r="3668" spans="13:13" x14ac:dyDescent="0.25">
      <c r="M3668" s="7"/>
    </row>
    <row r="3669" spans="13:13" x14ac:dyDescent="0.25">
      <c r="M3669" s="7"/>
    </row>
    <row r="3670" spans="13:13" x14ac:dyDescent="0.25">
      <c r="M3670" s="7"/>
    </row>
    <row r="3671" spans="13:13" x14ac:dyDescent="0.25">
      <c r="M3671" s="7"/>
    </row>
    <row r="3672" spans="13:13" x14ac:dyDescent="0.25">
      <c r="M3672" s="7"/>
    </row>
    <row r="3673" spans="13:13" x14ac:dyDescent="0.25">
      <c r="M3673" s="7"/>
    </row>
    <row r="3674" spans="13:13" x14ac:dyDescent="0.25">
      <c r="M3674" s="7"/>
    </row>
    <row r="3675" spans="13:13" x14ac:dyDescent="0.25">
      <c r="M3675" s="7"/>
    </row>
    <row r="3676" spans="13:13" x14ac:dyDescent="0.25">
      <c r="M3676" s="7"/>
    </row>
    <row r="3677" spans="13:13" x14ac:dyDescent="0.25">
      <c r="M3677" s="7"/>
    </row>
    <row r="3678" spans="13:13" x14ac:dyDescent="0.25">
      <c r="M3678" s="7"/>
    </row>
    <row r="3679" spans="13:13" x14ac:dyDescent="0.25">
      <c r="M3679" s="7"/>
    </row>
    <row r="3680" spans="13:13" x14ac:dyDescent="0.25">
      <c r="M3680" s="7"/>
    </row>
    <row r="3681" spans="13:13" x14ac:dyDescent="0.25">
      <c r="M3681" s="7"/>
    </row>
    <row r="3682" spans="13:13" x14ac:dyDescent="0.25">
      <c r="M3682" s="7"/>
    </row>
    <row r="3683" spans="13:13" x14ac:dyDescent="0.25">
      <c r="M3683" s="7"/>
    </row>
    <row r="3684" spans="13:13" x14ac:dyDescent="0.25">
      <c r="M3684" s="7"/>
    </row>
    <row r="3685" spans="13:13" x14ac:dyDescent="0.25">
      <c r="M3685" s="7"/>
    </row>
    <row r="3686" spans="13:13" x14ac:dyDescent="0.25">
      <c r="M3686" s="7"/>
    </row>
    <row r="3687" spans="13:13" x14ac:dyDescent="0.25">
      <c r="M3687" s="7"/>
    </row>
    <row r="3688" spans="13:13" x14ac:dyDescent="0.25">
      <c r="M3688" s="7"/>
    </row>
    <row r="3689" spans="13:13" x14ac:dyDescent="0.25">
      <c r="M3689" s="7"/>
    </row>
    <row r="3690" spans="13:13" x14ac:dyDescent="0.25">
      <c r="M3690" s="7"/>
    </row>
    <row r="3691" spans="13:13" x14ac:dyDescent="0.25">
      <c r="M3691" s="7"/>
    </row>
    <row r="3692" spans="13:13" x14ac:dyDescent="0.25">
      <c r="M3692" s="7"/>
    </row>
    <row r="3693" spans="13:13" x14ac:dyDescent="0.25">
      <c r="M3693" s="7"/>
    </row>
    <row r="3694" spans="13:13" x14ac:dyDescent="0.25">
      <c r="M3694" s="7"/>
    </row>
    <row r="3695" spans="13:13" x14ac:dyDescent="0.25">
      <c r="M3695" s="7"/>
    </row>
    <row r="3696" spans="13:13" x14ac:dyDescent="0.25">
      <c r="M3696" s="7"/>
    </row>
    <row r="3697" spans="13:13" x14ac:dyDescent="0.25">
      <c r="M3697" s="7"/>
    </row>
    <row r="3698" spans="13:13" x14ac:dyDescent="0.25">
      <c r="M3698" s="7"/>
    </row>
    <row r="3699" spans="13:13" x14ac:dyDescent="0.25">
      <c r="M3699" s="7"/>
    </row>
    <row r="3700" spans="13:13" x14ac:dyDescent="0.25">
      <c r="M3700" s="7"/>
    </row>
    <row r="3701" spans="13:13" x14ac:dyDescent="0.25">
      <c r="M3701" s="7"/>
    </row>
    <row r="3702" spans="13:13" x14ac:dyDescent="0.25">
      <c r="M3702" s="7"/>
    </row>
    <row r="3703" spans="13:13" x14ac:dyDescent="0.25">
      <c r="M3703" s="7"/>
    </row>
    <row r="3704" spans="13:13" x14ac:dyDescent="0.25">
      <c r="M3704" s="7"/>
    </row>
    <row r="3705" spans="13:13" x14ac:dyDescent="0.25">
      <c r="M3705" s="7"/>
    </row>
    <row r="3706" spans="13:13" x14ac:dyDescent="0.25">
      <c r="M3706" s="7"/>
    </row>
    <row r="3707" spans="13:13" x14ac:dyDescent="0.25">
      <c r="M3707" s="7"/>
    </row>
    <row r="3708" spans="13:13" x14ac:dyDescent="0.25">
      <c r="M3708" s="7"/>
    </row>
    <row r="3709" spans="13:13" x14ac:dyDescent="0.25">
      <c r="M3709" s="7"/>
    </row>
    <row r="3710" spans="13:13" x14ac:dyDescent="0.25">
      <c r="M3710" s="7"/>
    </row>
    <row r="3711" spans="13:13" x14ac:dyDescent="0.25">
      <c r="M3711" s="7"/>
    </row>
    <row r="3712" spans="13:13" x14ac:dyDescent="0.25">
      <c r="M3712" s="7"/>
    </row>
    <row r="3713" spans="13:13" x14ac:dyDescent="0.25">
      <c r="M3713" s="7"/>
    </row>
    <row r="3714" spans="13:13" x14ac:dyDescent="0.25">
      <c r="M3714" s="7"/>
    </row>
    <row r="3715" spans="13:13" x14ac:dyDescent="0.25">
      <c r="M3715" s="7"/>
    </row>
    <row r="3716" spans="13:13" x14ac:dyDescent="0.25">
      <c r="M3716" s="7"/>
    </row>
    <row r="3717" spans="13:13" x14ac:dyDescent="0.25">
      <c r="M3717" s="7"/>
    </row>
    <row r="3718" spans="13:13" x14ac:dyDescent="0.25">
      <c r="M3718" s="7"/>
    </row>
    <row r="3719" spans="13:13" x14ac:dyDescent="0.25">
      <c r="M3719" s="7"/>
    </row>
    <row r="3720" spans="13:13" x14ac:dyDescent="0.25">
      <c r="M3720" s="7"/>
    </row>
    <row r="3721" spans="13:13" x14ac:dyDescent="0.25">
      <c r="M3721" s="7"/>
    </row>
    <row r="3722" spans="13:13" x14ac:dyDescent="0.25">
      <c r="M3722" s="7"/>
    </row>
    <row r="3723" spans="13:13" x14ac:dyDescent="0.25">
      <c r="M3723" s="7"/>
    </row>
    <row r="3724" spans="13:13" x14ac:dyDescent="0.25">
      <c r="M3724" s="7"/>
    </row>
    <row r="3725" spans="13:13" x14ac:dyDescent="0.25">
      <c r="M3725" s="7"/>
    </row>
    <row r="3726" spans="13:13" x14ac:dyDescent="0.25">
      <c r="M3726" s="7"/>
    </row>
    <row r="3727" spans="13:13" x14ac:dyDescent="0.25">
      <c r="M3727" s="7"/>
    </row>
    <row r="3728" spans="13:13" x14ac:dyDescent="0.25">
      <c r="M3728" s="7"/>
    </row>
    <row r="3729" spans="13:13" x14ac:dyDescent="0.25">
      <c r="M3729" s="7"/>
    </row>
    <row r="3730" spans="13:13" x14ac:dyDescent="0.25">
      <c r="M3730" s="7"/>
    </row>
    <row r="3731" spans="13:13" x14ac:dyDescent="0.25">
      <c r="M3731" s="7"/>
    </row>
    <row r="3732" spans="13:13" x14ac:dyDescent="0.25">
      <c r="M3732" s="7"/>
    </row>
    <row r="3733" spans="13:13" x14ac:dyDescent="0.25">
      <c r="M3733" s="7"/>
    </row>
    <row r="3734" spans="13:13" x14ac:dyDescent="0.25">
      <c r="M3734" s="7"/>
    </row>
    <row r="3735" spans="13:13" x14ac:dyDescent="0.25">
      <c r="M3735" s="7"/>
    </row>
    <row r="3736" spans="13:13" x14ac:dyDescent="0.25">
      <c r="M3736" s="7"/>
    </row>
    <row r="3737" spans="13:13" x14ac:dyDescent="0.25">
      <c r="M3737" s="7"/>
    </row>
    <row r="3738" spans="13:13" x14ac:dyDescent="0.25">
      <c r="M3738" s="7"/>
    </row>
    <row r="3739" spans="13:13" x14ac:dyDescent="0.25">
      <c r="M3739" s="7"/>
    </row>
    <row r="3740" spans="13:13" x14ac:dyDescent="0.25">
      <c r="M3740" s="7"/>
    </row>
    <row r="3741" spans="13:13" x14ac:dyDescent="0.25">
      <c r="M3741" s="7"/>
    </row>
    <row r="3742" spans="13:13" x14ac:dyDescent="0.25">
      <c r="M3742" s="7"/>
    </row>
    <row r="3743" spans="13:13" x14ac:dyDescent="0.25">
      <c r="M3743" s="7"/>
    </row>
    <row r="3744" spans="13:13" x14ac:dyDescent="0.25">
      <c r="M3744" s="7"/>
    </row>
    <row r="3745" spans="13:13" x14ac:dyDescent="0.25">
      <c r="M3745" s="7"/>
    </row>
    <row r="3746" spans="13:13" x14ac:dyDescent="0.25">
      <c r="M3746" s="7"/>
    </row>
    <row r="3747" spans="13:13" x14ac:dyDescent="0.25">
      <c r="M3747" s="7"/>
    </row>
    <row r="3748" spans="13:13" x14ac:dyDescent="0.25">
      <c r="M3748" s="7"/>
    </row>
    <row r="3749" spans="13:13" x14ac:dyDescent="0.25">
      <c r="M3749" s="7"/>
    </row>
    <row r="3750" spans="13:13" x14ac:dyDescent="0.25">
      <c r="M3750" s="7"/>
    </row>
    <row r="3751" spans="13:13" x14ac:dyDescent="0.25">
      <c r="M3751" s="7"/>
    </row>
    <row r="3752" spans="13:13" x14ac:dyDescent="0.25">
      <c r="M3752" s="7"/>
    </row>
    <row r="3753" spans="13:13" x14ac:dyDescent="0.25">
      <c r="M3753" s="7"/>
    </row>
    <row r="3754" spans="13:13" x14ac:dyDescent="0.25">
      <c r="M3754" s="7"/>
    </row>
    <row r="3755" spans="13:13" x14ac:dyDescent="0.25">
      <c r="M3755" s="7"/>
    </row>
    <row r="3756" spans="13:13" x14ac:dyDescent="0.25">
      <c r="M3756" s="7"/>
    </row>
    <row r="3757" spans="13:13" x14ac:dyDescent="0.25">
      <c r="M3757" s="7"/>
    </row>
    <row r="3758" spans="13:13" x14ac:dyDescent="0.25">
      <c r="M3758" s="7"/>
    </row>
    <row r="3759" spans="13:13" x14ac:dyDescent="0.25">
      <c r="M3759" s="7"/>
    </row>
    <row r="3760" spans="13:13" x14ac:dyDescent="0.25">
      <c r="M3760" s="7"/>
    </row>
    <row r="3761" spans="13:13" x14ac:dyDescent="0.25">
      <c r="M3761" s="7"/>
    </row>
    <row r="3762" spans="13:13" x14ac:dyDescent="0.25">
      <c r="M3762" s="7"/>
    </row>
    <row r="3763" spans="13:13" x14ac:dyDescent="0.25">
      <c r="M3763" s="7"/>
    </row>
    <row r="3764" spans="13:13" x14ac:dyDescent="0.25">
      <c r="M3764" s="7"/>
    </row>
    <row r="3765" spans="13:13" x14ac:dyDescent="0.25">
      <c r="M3765" s="7"/>
    </row>
    <row r="3766" spans="13:13" x14ac:dyDescent="0.25">
      <c r="M3766" s="7"/>
    </row>
    <row r="3767" spans="13:13" x14ac:dyDescent="0.25">
      <c r="M3767" s="7"/>
    </row>
    <row r="3768" spans="13:13" x14ac:dyDescent="0.25">
      <c r="M3768" s="7"/>
    </row>
    <row r="3769" spans="13:13" x14ac:dyDescent="0.25">
      <c r="M3769" s="7"/>
    </row>
    <row r="3770" spans="13:13" x14ac:dyDescent="0.25">
      <c r="M3770" s="7"/>
    </row>
    <row r="3771" spans="13:13" x14ac:dyDescent="0.25">
      <c r="M3771" s="7"/>
    </row>
    <row r="3772" spans="13:13" x14ac:dyDescent="0.25">
      <c r="M3772" s="7"/>
    </row>
    <row r="3773" spans="13:13" x14ac:dyDescent="0.25">
      <c r="M3773" s="7"/>
    </row>
    <row r="3774" spans="13:13" x14ac:dyDescent="0.25">
      <c r="M3774" s="7"/>
    </row>
    <row r="3775" spans="13:13" x14ac:dyDescent="0.25">
      <c r="M3775" s="7"/>
    </row>
    <row r="3776" spans="13:13" x14ac:dyDescent="0.25">
      <c r="M3776" s="7"/>
    </row>
    <row r="3777" spans="13:13" x14ac:dyDescent="0.25">
      <c r="M3777" s="7"/>
    </row>
    <row r="3778" spans="13:13" x14ac:dyDescent="0.25">
      <c r="M3778" s="7"/>
    </row>
    <row r="3779" spans="13:13" x14ac:dyDescent="0.25">
      <c r="M3779" s="7"/>
    </row>
    <row r="3780" spans="13:13" x14ac:dyDescent="0.25">
      <c r="M3780" s="7"/>
    </row>
    <row r="3781" spans="13:13" x14ac:dyDescent="0.25">
      <c r="M3781" s="7"/>
    </row>
    <row r="3782" spans="13:13" x14ac:dyDescent="0.25">
      <c r="M3782" s="7"/>
    </row>
    <row r="3783" spans="13:13" x14ac:dyDescent="0.25">
      <c r="M3783" s="7"/>
    </row>
    <row r="3784" spans="13:13" x14ac:dyDescent="0.25">
      <c r="M3784" s="7"/>
    </row>
    <row r="3785" spans="13:13" x14ac:dyDescent="0.25">
      <c r="M3785" s="7"/>
    </row>
    <row r="3786" spans="13:13" x14ac:dyDescent="0.25">
      <c r="M3786" s="7"/>
    </row>
    <row r="3787" spans="13:13" x14ac:dyDescent="0.25">
      <c r="M3787" s="7"/>
    </row>
    <row r="3788" spans="13:13" x14ac:dyDescent="0.25">
      <c r="M3788" s="7"/>
    </row>
    <row r="3789" spans="13:13" x14ac:dyDescent="0.25">
      <c r="M3789" s="7"/>
    </row>
    <row r="3790" spans="13:13" x14ac:dyDescent="0.25">
      <c r="M3790" s="7"/>
    </row>
    <row r="3791" spans="13:13" x14ac:dyDescent="0.25">
      <c r="M3791" s="7"/>
    </row>
    <row r="3792" spans="13:13" x14ac:dyDescent="0.25">
      <c r="M3792" s="7"/>
    </row>
    <row r="3793" spans="13:13" x14ac:dyDescent="0.25">
      <c r="M3793" s="7"/>
    </row>
    <row r="3794" spans="13:13" x14ac:dyDescent="0.25">
      <c r="M3794" s="7"/>
    </row>
    <row r="3795" spans="13:13" x14ac:dyDescent="0.25">
      <c r="M3795" s="7"/>
    </row>
    <row r="3796" spans="13:13" x14ac:dyDescent="0.25">
      <c r="M3796" s="7"/>
    </row>
    <row r="3797" spans="13:13" x14ac:dyDescent="0.25">
      <c r="M3797" s="7"/>
    </row>
    <row r="3798" spans="13:13" x14ac:dyDescent="0.25">
      <c r="M3798" s="7"/>
    </row>
    <row r="3799" spans="13:13" x14ac:dyDescent="0.25">
      <c r="M3799" s="7"/>
    </row>
    <row r="3800" spans="13:13" x14ac:dyDescent="0.25">
      <c r="M3800" s="7"/>
    </row>
    <row r="3801" spans="13:13" x14ac:dyDescent="0.25">
      <c r="M3801" s="7"/>
    </row>
    <row r="3802" spans="13:13" x14ac:dyDescent="0.25">
      <c r="M3802" s="7"/>
    </row>
    <row r="3803" spans="13:13" x14ac:dyDescent="0.25">
      <c r="M3803" s="7"/>
    </row>
    <row r="3804" spans="13:13" x14ac:dyDescent="0.25">
      <c r="M3804" s="7"/>
    </row>
    <row r="3805" spans="13:13" x14ac:dyDescent="0.25">
      <c r="M3805" s="7"/>
    </row>
    <row r="3806" spans="13:13" x14ac:dyDescent="0.25">
      <c r="M3806" s="7"/>
    </row>
    <row r="3807" spans="13:13" x14ac:dyDescent="0.25">
      <c r="M3807" s="7"/>
    </row>
    <row r="3808" spans="13:13" x14ac:dyDescent="0.25">
      <c r="M3808" s="7"/>
    </row>
    <row r="3809" spans="13:13" x14ac:dyDescent="0.25">
      <c r="M3809" s="7"/>
    </row>
    <row r="3810" spans="13:13" x14ac:dyDescent="0.25">
      <c r="M3810" s="7"/>
    </row>
    <row r="3811" spans="13:13" x14ac:dyDescent="0.25">
      <c r="M3811" s="7"/>
    </row>
    <row r="3812" spans="13:13" x14ac:dyDescent="0.25">
      <c r="M3812" s="7"/>
    </row>
    <row r="3813" spans="13:13" x14ac:dyDescent="0.25">
      <c r="M3813" s="7"/>
    </row>
    <row r="3814" spans="13:13" x14ac:dyDescent="0.25">
      <c r="M3814" s="7"/>
    </row>
    <row r="3815" spans="13:13" x14ac:dyDescent="0.25">
      <c r="M3815" s="7"/>
    </row>
    <row r="3816" spans="13:13" x14ac:dyDescent="0.25">
      <c r="M3816" s="7"/>
    </row>
    <row r="3817" spans="13:13" x14ac:dyDescent="0.25">
      <c r="M3817" s="7"/>
    </row>
    <row r="3818" spans="13:13" x14ac:dyDescent="0.25">
      <c r="M3818" s="7"/>
    </row>
    <row r="3819" spans="13:13" x14ac:dyDescent="0.25">
      <c r="M3819" s="7"/>
    </row>
    <row r="3820" spans="13:13" x14ac:dyDescent="0.25">
      <c r="M3820" s="7"/>
    </row>
    <row r="3821" spans="13:13" x14ac:dyDescent="0.25">
      <c r="M3821" s="7"/>
    </row>
    <row r="3822" spans="13:13" x14ac:dyDescent="0.25">
      <c r="M3822" s="7"/>
    </row>
    <row r="3823" spans="13:13" x14ac:dyDescent="0.25">
      <c r="M3823" s="7"/>
    </row>
    <row r="3824" spans="13:13" x14ac:dyDescent="0.25">
      <c r="M3824" s="7"/>
    </row>
    <row r="3825" spans="13:13" x14ac:dyDescent="0.25">
      <c r="M3825" s="7"/>
    </row>
    <row r="3826" spans="13:13" x14ac:dyDescent="0.25">
      <c r="M3826" s="7"/>
    </row>
    <row r="3827" spans="13:13" x14ac:dyDescent="0.25">
      <c r="M3827" s="7"/>
    </row>
    <row r="3828" spans="13:13" x14ac:dyDescent="0.25">
      <c r="M3828" s="7"/>
    </row>
    <row r="3829" spans="13:13" x14ac:dyDescent="0.25">
      <c r="M3829" s="7"/>
    </row>
    <row r="3830" spans="13:13" x14ac:dyDescent="0.25">
      <c r="M3830" s="7"/>
    </row>
    <row r="3831" spans="13:13" x14ac:dyDescent="0.25">
      <c r="M3831" s="7"/>
    </row>
    <row r="3832" spans="13:13" x14ac:dyDescent="0.25">
      <c r="M3832" s="7"/>
    </row>
    <row r="3833" spans="13:13" x14ac:dyDescent="0.25">
      <c r="M3833" s="7"/>
    </row>
    <row r="3834" spans="13:13" x14ac:dyDescent="0.25">
      <c r="M3834" s="7"/>
    </row>
    <row r="3835" spans="13:13" x14ac:dyDescent="0.25">
      <c r="M3835" s="7"/>
    </row>
    <row r="3836" spans="13:13" x14ac:dyDescent="0.25">
      <c r="M3836" s="7"/>
    </row>
    <row r="3837" spans="13:13" x14ac:dyDescent="0.25">
      <c r="M3837" s="7"/>
    </row>
    <row r="3838" spans="13:13" x14ac:dyDescent="0.25">
      <c r="M3838" s="7"/>
    </row>
    <row r="3839" spans="13:13" x14ac:dyDescent="0.25">
      <c r="M3839" s="7"/>
    </row>
    <row r="3840" spans="13:13" x14ac:dyDescent="0.25">
      <c r="M3840" s="7"/>
    </row>
    <row r="3841" spans="13:13" x14ac:dyDescent="0.25">
      <c r="M3841" s="7"/>
    </row>
    <row r="3842" spans="13:13" x14ac:dyDescent="0.25">
      <c r="M3842" s="7"/>
    </row>
    <row r="3843" spans="13:13" x14ac:dyDescent="0.25">
      <c r="M3843" s="7"/>
    </row>
    <row r="3844" spans="13:13" x14ac:dyDescent="0.25">
      <c r="M3844" s="7"/>
    </row>
    <row r="3845" spans="13:13" x14ac:dyDescent="0.25">
      <c r="M3845" s="7"/>
    </row>
    <row r="3846" spans="13:13" x14ac:dyDescent="0.25">
      <c r="M3846" s="7"/>
    </row>
    <row r="3847" spans="13:13" x14ac:dyDescent="0.25">
      <c r="M3847" s="7"/>
    </row>
    <row r="3848" spans="13:13" x14ac:dyDescent="0.25">
      <c r="M3848" s="7"/>
    </row>
    <row r="3849" spans="13:13" x14ac:dyDescent="0.25">
      <c r="M3849" s="7"/>
    </row>
    <row r="3850" spans="13:13" x14ac:dyDescent="0.25">
      <c r="M3850" s="7"/>
    </row>
    <row r="3851" spans="13:13" x14ac:dyDescent="0.25">
      <c r="M3851" s="7"/>
    </row>
    <row r="3852" spans="13:13" x14ac:dyDescent="0.25">
      <c r="M3852" s="7"/>
    </row>
    <row r="3853" spans="13:13" x14ac:dyDescent="0.25">
      <c r="M3853" s="7"/>
    </row>
    <row r="3854" spans="13:13" x14ac:dyDescent="0.25">
      <c r="M3854" s="7"/>
    </row>
    <row r="3855" spans="13:13" x14ac:dyDescent="0.25">
      <c r="M3855" s="7"/>
    </row>
    <row r="3856" spans="13:13" x14ac:dyDescent="0.25">
      <c r="M3856" s="7"/>
    </row>
    <row r="3857" spans="13:13" x14ac:dyDescent="0.25">
      <c r="M3857" s="7"/>
    </row>
    <row r="3858" spans="13:13" x14ac:dyDescent="0.25">
      <c r="M3858" s="7"/>
    </row>
    <row r="3859" spans="13:13" x14ac:dyDescent="0.25">
      <c r="M3859" s="7"/>
    </row>
    <row r="3860" spans="13:13" x14ac:dyDescent="0.25">
      <c r="M3860" s="7"/>
    </row>
    <row r="3861" spans="13:13" x14ac:dyDescent="0.25">
      <c r="M3861" s="7"/>
    </row>
    <row r="3862" spans="13:13" x14ac:dyDescent="0.25">
      <c r="M3862" s="7"/>
    </row>
    <row r="3863" spans="13:13" x14ac:dyDescent="0.25">
      <c r="M3863" s="7"/>
    </row>
    <row r="3864" spans="13:13" x14ac:dyDescent="0.25">
      <c r="M3864" s="7"/>
    </row>
    <row r="3865" spans="13:13" x14ac:dyDescent="0.25">
      <c r="M3865" s="7"/>
    </row>
    <row r="3866" spans="13:13" x14ac:dyDescent="0.25">
      <c r="M3866" s="7"/>
    </row>
    <row r="3867" spans="13:13" x14ac:dyDescent="0.25">
      <c r="M3867" s="7"/>
    </row>
    <row r="3868" spans="13:13" x14ac:dyDescent="0.25">
      <c r="M3868" s="7"/>
    </row>
    <row r="3869" spans="13:13" x14ac:dyDescent="0.25">
      <c r="M3869" s="7"/>
    </row>
    <row r="3870" spans="13:13" x14ac:dyDescent="0.25">
      <c r="M3870" s="7"/>
    </row>
    <row r="3871" spans="13:13" x14ac:dyDescent="0.25">
      <c r="M3871" s="7"/>
    </row>
    <row r="3872" spans="13:13" x14ac:dyDescent="0.25">
      <c r="M3872" s="7"/>
    </row>
    <row r="3873" spans="13:13" x14ac:dyDescent="0.25">
      <c r="M3873" s="7"/>
    </row>
    <row r="3874" spans="13:13" x14ac:dyDescent="0.25">
      <c r="M3874" s="7"/>
    </row>
    <row r="3875" spans="13:13" x14ac:dyDescent="0.25">
      <c r="M3875" s="7"/>
    </row>
    <row r="3876" spans="13:13" x14ac:dyDescent="0.25">
      <c r="M3876" s="7"/>
    </row>
    <row r="3877" spans="13:13" x14ac:dyDescent="0.25">
      <c r="M3877" s="7"/>
    </row>
    <row r="3878" spans="13:13" x14ac:dyDescent="0.25">
      <c r="M3878" s="7"/>
    </row>
    <row r="3879" spans="13:13" x14ac:dyDescent="0.25">
      <c r="M3879" s="7"/>
    </row>
    <row r="3880" spans="13:13" x14ac:dyDescent="0.25">
      <c r="M3880" s="7"/>
    </row>
    <row r="3881" spans="13:13" x14ac:dyDescent="0.25">
      <c r="M3881" s="7"/>
    </row>
    <row r="3882" spans="13:13" x14ac:dyDescent="0.25">
      <c r="M3882" s="7"/>
    </row>
    <row r="3883" spans="13:13" x14ac:dyDescent="0.25">
      <c r="M3883" s="7"/>
    </row>
    <row r="3884" spans="13:13" x14ac:dyDescent="0.25">
      <c r="M3884" s="7"/>
    </row>
    <row r="3885" spans="13:13" x14ac:dyDescent="0.25">
      <c r="M3885" s="7"/>
    </row>
    <row r="3886" spans="13:13" x14ac:dyDescent="0.25">
      <c r="M3886" s="7"/>
    </row>
    <row r="3887" spans="13:13" x14ac:dyDescent="0.25">
      <c r="M3887" s="7"/>
    </row>
    <row r="3888" spans="13:13" x14ac:dyDescent="0.25">
      <c r="M3888" s="7"/>
    </row>
    <row r="3889" spans="13:13" x14ac:dyDescent="0.25">
      <c r="M3889" s="7"/>
    </row>
    <row r="3890" spans="13:13" x14ac:dyDescent="0.25">
      <c r="M3890" s="7"/>
    </row>
    <row r="3891" spans="13:13" x14ac:dyDescent="0.25">
      <c r="M3891" s="7"/>
    </row>
    <row r="3892" spans="13:13" x14ac:dyDescent="0.25">
      <c r="M3892" s="7"/>
    </row>
    <row r="3893" spans="13:13" x14ac:dyDescent="0.25">
      <c r="M3893" s="7"/>
    </row>
    <row r="3894" spans="13:13" x14ac:dyDescent="0.25">
      <c r="M3894" s="7"/>
    </row>
    <row r="3895" spans="13:13" x14ac:dyDescent="0.25">
      <c r="M3895" s="7"/>
    </row>
    <row r="3896" spans="13:13" x14ac:dyDescent="0.25">
      <c r="M3896" s="7"/>
    </row>
    <row r="3897" spans="13:13" x14ac:dyDescent="0.25">
      <c r="M3897" s="7"/>
    </row>
    <row r="3898" spans="13:13" x14ac:dyDescent="0.25">
      <c r="M3898" s="7"/>
    </row>
    <row r="3899" spans="13:13" x14ac:dyDescent="0.25">
      <c r="M3899" s="7"/>
    </row>
    <row r="3900" spans="13:13" x14ac:dyDescent="0.25">
      <c r="M3900" s="7"/>
    </row>
    <row r="3901" spans="13:13" x14ac:dyDescent="0.25">
      <c r="M3901" s="7"/>
    </row>
    <row r="3902" spans="13:13" x14ac:dyDescent="0.25">
      <c r="M3902" s="7"/>
    </row>
    <row r="3903" spans="13:13" x14ac:dyDescent="0.25">
      <c r="M3903" s="7"/>
    </row>
    <row r="3904" spans="13:13" x14ac:dyDescent="0.25">
      <c r="M3904" s="7"/>
    </row>
    <row r="3905" spans="13:13" x14ac:dyDescent="0.25">
      <c r="M3905" s="7"/>
    </row>
    <row r="3906" spans="13:13" x14ac:dyDescent="0.25">
      <c r="M3906" s="7"/>
    </row>
    <row r="3907" spans="13:13" x14ac:dyDescent="0.25">
      <c r="M3907" s="7"/>
    </row>
    <row r="3908" spans="13:13" x14ac:dyDescent="0.25">
      <c r="M3908" s="7"/>
    </row>
    <row r="3909" spans="13:13" x14ac:dyDescent="0.25">
      <c r="M3909" s="7"/>
    </row>
    <row r="3910" spans="13:13" x14ac:dyDescent="0.25">
      <c r="M3910" s="7"/>
    </row>
    <row r="3911" spans="13:13" x14ac:dyDescent="0.25">
      <c r="M3911" s="7"/>
    </row>
    <row r="3912" spans="13:13" x14ac:dyDescent="0.25">
      <c r="M3912" s="7"/>
    </row>
    <row r="3913" spans="13:13" x14ac:dyDescent="0.25">
      <c r="M3913" s="7"/>
    </row>
    <row r="3914" spans="13:13" x14ac:dyDescent="0.25">
      <c r="M3914" s="7"/>
    </row>
    <row r="3915" spans="13:13" x14ac:dyDescent="0.25">
      <c r="M3915" s="7"/>
    </row>
    <row r="3916" spans="13:13" x14ac:dyDescent="0.25">
      <c r="M3916" s="7"/>
    </row>
    <row r="3917" spans="13:13" x14ac:dyDescent="0.25">
      <c r="M3917" s="7"/>
    </row>
    <row r="3918" spans="13:13" x14ac:dyDescent="0.25">
      <c r="M3918" s="7"/>
    </row>
    <row r="3919" spans="13:13" x14ac:dyDescent="0.25">
      <c r="M3919" s="7"/>
    </row>
    <row r="3920" spans="13:13" x14ac:dyDescent="0.25">
      <c r="M3920" s="7"/>
    </row>
    <row r="3921" spans="13:13" x14ac:dyDescent="0.25">
      <c r="M3921" s="7"/>
    </row>
    <row r="3922" spans="13:13" x14ac:dyDescent="0.25">
      <c r="M3922" s="7"/>
    </row>
    <row r="3923" spans="13:13" x14ac:dyDescent="0.25">
      <c r="M3923" s="7"/>
    </row>
    <row r="3924" spans="13:13" x14ac:dyDescent="0.25">
      <c r="M3924" s="7"/>
    </row>
    <row r="3925" spans="13:13" x14ac:dyDescent="0.25">
      <c r="M3925" s="7"/>
    </row>
    <row r="3926" spans="13:13" x14ac:dyDescent="0.25">
      <c r="M3926" s="7"/>
    </row>
    <row r="3927" spans="13:13" x14ac:dyDescent="0.25">
      <c r="M3927" s="7"/>
    </row>
    <row r="3928" spans="13:13" x14ac:dyDescent="0.25">
      <c r="M3928" s="7"/>
    </row>
    <row r="3929" spans="13:13" x14ac:dyDescent="0.25">
      <c r="M3929" s="7"/>
    </row>
    <row r="3930" spans="13:13" x14ac:dyDescent="0.25">
      <c r="M3930" s="7"/>
    </row>
    <row r="3931" spans="13:13" x14ac:dyDescent="0.25">
      <c r="M3931" s="7"/>
    </row>
    <row r="3932" spans="13:13" x14ac:dyDescent="0.25">
      <c r="M3932" s="7"/>
    </row>
    <row r="3933" spans="13:13" x14ac:dyDescent="0.25">
      <c r="M3933" s="7"/>
    </row>
    <row r="3934" spans="13:13" x14ac:dyDescent="0.25">
      <c r="M3934" s="7"/>
    </row>
    <row r="3935" spans="13:13" x14ac:dyDescent="0.25">
      <c r="M3935" s="7"/>
    </row>
    <row r="3936" spans="13:13" x14ac:dyDescent="0.25">
      <c r="M3936" s="7"/>
    </row>
    <row r="3937" spans="13:13" x14ac:dyDescent="0.25">
      <c r="M3937" s="7"/>
    </row>
    <row r="3938" spans="13:13" x14ac:dyDescent="0.25">
      <c r="M3938" s="7"/>
    </row>
    <row r="3939" spans="13:13" x14ac:dyDescent="0.25">
      <c r="M3939" s="7"/>
    </row>
    <row r="3940" spans="13:13" x14ac:dyDescent="0.25">
      <c r="M3940" s="7"/>
    </row>
    <row r="3941" spans="13:13" x14ac:dyDescent="0.25">
      <c r="M3941" s="7"/>
    </row>
    <row r="3942" spans="13:13" x14ac:dyDescent="0.25">
      <c r="M3942" s="7"/>
    </row>
    <row r="3943" spans="13:13" x14ac:dyDescent="0.25">
      <c r="M3943" s="7"/>
    </row>
    <row r="3944" spans="13:13" x14ac:dyDescent="0.25">
      <c r="M3944" s="7"/>
    </row>
    <row r="3945" spans="13:13" x14ac:dyDescent="0.25">
      <c r="M3945" s="7"/>
    </row>
    <row r="3946" spans="13:13" x14ac:dyDescent="0.25">
      <c r="M3946" s="7"/>
    </row>
    <row r="3947" spans="13:13" x14ac:dyDescent="0.25">
      <c r="M3947" s="7"/>
    </row>
    <row r="3948" spans="13:13" x14ac:dyDescent="0.25">
      <c r="M3948" s="7"/>
    </row>
    <row r="3949" spans="13:13" x14ac:dyDescent="0.25">
      <c r="M3949" s="7"/>
    </row>
    <row r="3950" spans="13:13" x14ac:dyDescent="0.25">
      <c r="M3950" s="7"/>
    </row>
    <row r="3951" spans="13:13" x14ac:dyDescent="0.25">
      <c r="M3951" s="7"/>
    </row>
    <row r="3952" spans="13:13" x14ac:dyDescent="0.25">
      <c r="M3952" s="7"/>
    </row>
    <row r="3953" spans="13:13" x14ac:dyDescent="0.25">
      <c r="M3953" s="7"/>
    </row>
    <row r="3954" spans="13:13" x14ac:dyDescent="0.25">
      <c r="M3954" s="7"/>
    </row>
    <row r="3955" spans="13:13" x14ac:dyDescent="0.25">
      <c r="M3955" s="7"/>
    </row>
    <row r="3956" spans="13:13" x14ac:dyDescent="0.25">
      <c r="M3956" s="7"/>
    </row>
    <row r="3957" spans="13:13" x14ac:dyDescent="0.25">
      <c r="M3957" s="7"/>
    </row>
    <row r="3958" spans="13:13" x14ac:dyDescent="0.25">
      <c r="M3958" s="7"/>
    </row>
    <row r="3959" spans="13:13" x14ac:dyDescent="0.25">
      <c r="M3959" s="7"/>
    </row>
    <row r="3960" spans="13:13" x14ac:dyDescent="0.25">
      <c r="M3960" s="7"/>
    </row>
    <row r="3961" spans="13:13" x14ac:dyDescent="0.25">
      <c r="M3961" s="7"/>
    </row>
    <row r="3962" spans="13:13" x14ac:dyDescent="0.25">
      <c r="M3962" s="7"/>
    </row>
    <row r="3963" spans="13:13" x14ac:dyDescent="0.25">
      <c r="M3963" s="7"/>
    </row>
    <row r="3964" spans="13:13" x14ac:dyDescent="0.25">
      <c r="M3964" s="7"/>
    </row>
    <row r="3965" spans="13:13" x14ac:dyDescent="0.25">
      <c r="M3965" s="7"/>
    </row>
    <row r="3966" spans="13:13" x14ac:dyDescent="0.25">
      <c r="M3966" s="7"/>
    </row>
    <row r="3967" spans="13:13" x14ac:dyDescent="0.25">
      <c r="M3967" s="7"/>
    </row>
    <row r="3968" spans="13:13" x14ac:dyDescent="0.25">
      <c r="M3968" s="7"/>
    </row>
    <row r="3969" spans="13:13" x14ac:dyDescent="0.25">
      <c r="M3969" s="7"/>
    </row>
    <row r="3970" spans="13:13" x14ac:dyDescent="0.25">
      <c r="M3970" s="7"/>
    </row>
    <row r="3971" spans="13:13" x14ac:dyDescent="0.25">
      <c r="M3971" s="7"/>
    </row>
    <row r="3972" spans="13:13" x14ac:dyDescent="0.25">
      <c r="M3972" s="7"/>
    </row>
    <row r="3973" spans="13:13" x14ac:dyDescent="0.25">
      <c r="M3973" s="7"/>
    </row>
    <row r="3974" spans="13:13" x14ac:dyDescent="0.25">
      <c r="M3974" s="7"/>
    </row>
    <row r="3975" spans="13:13" x14ac:dyDescent="0.25">
      <c r="M3975" s="7"/>
    </row>
    <row r="3976" spans="13:13" x14ac:dyDescent="0.25">
      <c r="M3976" s="7"/>
    </row>
    <row r="3977" spans="13:13" x14ac:dyDescent="0.25">
      <c r="M3977" s="7"/>
    </row>
    <row r="3978" spans="13:13" x14ac:dyDescent="0.25">
      <c r="M3978" s="7"/>
    </row>
    <row r="3979" spans="13:13" x14ac:dyDescent="0.25">
      <c r="M3979" s="7"/>
    </row>
    <row r="3980" spans="13:13" x14ac:dyDescent="0.25">
      <c r="M3980" s="7"/>
    </row>
    <row r="3981" spans="13:13" x14ac:dyDescent="0.25">
      <c r="M3981" s="7"/>
    </row>
    <row r="3982" spans="13:13" x14ac:dyDescent="0.25">
      <c r="M3982" s="7"/>
    </row>
    <row r="3983" spans="13:13" x14ac:dyDescent="0.25">
      <c r="M3983" s="7"/>
    </row>
    <row r="3984" spans="13:13" x14ac:dyDescent="0.25">
      <c r="M3984" s="7"/>
    </row>
    <row r="3985" spans="13:13" x14ac:dyDescent="0.25">
      <c r="M3985" s="7"/>
    </row>
    <row r="3986" spans="13:13" x14ac:dyDescent="0.25">
      <c r="M3986" s="7"/>
    </row>
    <row r="3987" spans="13:13" x14ac:dyDescent="0.25">
      <c r="M3987" s="7"/>
    </row>
    <row r="3988" spans="13:13" x14ac:dyDescent="0.25">
      <c r="M3988" s="7"/>
    </row>
    <row r="3989" spans="13:13" x14ac:dyDescent="0.25">
      <c r="M3989" s="7"/>
    </row>
    <row r="3990" spans="13:13" x14ac:dyDescent="0.25">
      <c r="M3990" s="7"/>
    </row>
    <row r="3991" spans="13:13" x14ac:dyDescent="0.25">
      <c r="M3991" s="7"/>
    </row>
    <row r="3992" spans="13:13" x14ac:dyDescent="0.25">
      <c r="M3992" s="7"/>
    </row>
    <row r="3993" spans="13:13" x14ac:dyDescent="0.25">
      <c r="M3993" s="7"/>
    </row>
    <row r="3994" spans="13:13" x14ac:dyDescent="0.25">
      <c r="M3994" s="7"/>
    </row>
    <row r="3995" spans="13:13" x14ac:dyDescent="0.25">
      <c r="M3995" s="7"/>
    </row>
    <row r="3996" spans="13:13" x14ac:dyDescent="0.25">
      <c r="M3996" s="7"/>
    </row>
    <row r="3997" spans="13:13" x14ac:dyDescent="0.25">
      <c r="M3997" s="7"/>
    </row>
    <row r="3998" spans="13:13" x14ac:dyDescent="0.25">
      <c r="M3998" s="7"/>
    </row>
    <row r="3999" spans="13:13" x14ac:dyDescent="0.25">
      <c r="M3999" s="7"/>
    </row>
    <row r="4000" spans="13:13" x14ac:dyDescent="0.25">
      <c r="M4000" s="7"/>
    </row>
    <row r="4001" spans="13:13" x14ac:dyDescent="0.25">
      <c r="M4001" s="7"/>
    </row>
    <row r="4002" spans="13:13" x14ac:dyDescent="0.25">
      <c r="M4002" s="7"/>
    </row>
    <row r="4003" spans="13:13" x14ac:dyDescent="0.25">
      <c r="M4003" s="7"/>
    </row>
    <row r="4004" spans="13:13" x14ac:dyDescent="0.25">
      <c r="M4004" s="7"/>
    </row>
    <row r="4005" spans="13:13" x14ac:dyDescent="0.25">
      <c r="M4005" s="7"/>
    </row>
    <row r="4006" spans="13:13" x14ac:dyDescent="0.25">
      <c r="M4006" s="7"/>
    </row>
    <row r="4007" spans="13:13" x14ac:dyDescent="0.25">
      <c r="M4007" s="7"/>
    </row>
    <row r="4008" spans="13:13" x14ac:dyDescent="0.25">
      <c r="M4008" s="7"/>
    </row>
    <row r="4009" spans="13:13" x14ac:dyDescent="0.25">
      <c r="M4009" s="7"/>
    </row>
    <row r="4010" spans="13:13" x14ac:dyDescent="0.25">
      <c r="M4010" s="7"/>
    </row>
    <row r="4011" spans="13:13" x14ac:dyDescent="0.25">
      <c r="M4011" s="7"/>
    </row>
    <row r="4012" spans="13:13" x14ac:dyDescent="0.25">
      <c r="M4012" s="7"/>
    </row>
    <row r="4013" spans="13:13" x14ac:dyDescent="0.25">
      <c r="M4013" s="7"/>
    </row>
    <row r="4014" spans="13:13" x14ac:dyDescent="0.25">
      <c r="M4014" s="7"/>
    </row>
    <row r="4015" spans="13:13" x14ac:dyDescent="0.25">
      <c r="M4015" s="7"/>
    </row>
    <row r="4016" spans="13:13" x14ac:dyDescent="0.25">
      <c r="M4016" s="7"/>
    </row>
    <row r="4017" spans="13:13" x14ac:dyDescent="0.25">
      <c r="M4017" s="7"/>
    </row>
    <row r="4018" spans="13:13" x14ac:dyDescent="0.25">
      <c r="M4018" s="7"/>
    </row>
    <row r="4019" spans="13:13" x14ac:dyDescent="0.25">
      <c r="M4019" s="7"/>
    </row>
    <row r="4020" spans="13:13" x14ac:dyDescent="0.25">
      <c r="M4020" s="7"/>
    </row>
    <row r="4021" spans="13:13" x14ac:dyDescent="0.25">
      <c r="M4021" s="7"/>
    </row>
    <row r="4022" spans="13:13" x14ac:dyDescent="0.25">
      <c r="M4022" s="7"/>
    </row>
    <row r="4023" spans="13:13" x14ac:dyDescent="0.25">
      <c r="M4023" s="7"/>
    </row>
    <row r="4024" spans="13:13" x14ac:dyDescent="0.25">
      <c r="M4024" s="7"/>
    </row>
    <row r="4025" spans="13:13" x14ac:dyDescent="0.25">
      <c r="M4025" s="7"/>
    </row>
    <row r="4026" spans="13:13" x14ac:dyDescent="0.25">
      <c r="M4026" s="7"/>
    </row>
    <row r="4027" spans="13:13" x14ac:dyDescent="0.25">
      <c r="M4027" s="7"/>
    </row>
    <row r="4028" spans="13:13" x14ac:dyDescent="0.25">
      <c r="M4028" s="7"/>
    </row>
    <row r="4029" spans="13:13" x14ac:dyDescent="0.25">
      <c r="M4029" s="7"/>
    </row>
    <row r="4030" spans="13:13" x14ac:dyDescent="0.25">
      <c r="M4030" s="7"/>
    </row>
    <row r="4031" spans="13:13" x14ac:dyDescent="0.25">
      <c r="M4031" s="7"/>
    </row>
    <row r="4032" spans="13:13" x14ac:dyDescent="0.25">
      <c r="M4032" s="7"/>
    </row>
    <row r="4033" spans="13:13" x14ac:dyDescent="0.25">
      <c r="M4033" s="7"/>
    </row>
    <row r="4034" spans="13:13" x14ac:dyDescent="0.25">
      <c r="M4034" s="7"/>
    </row>
    <row r="4035" spans="13:13" x14ac:dyDescent="0.25">
      <c r="M4035" s="7"/>
    </row>
    <row r="4036" spans="13:13" x14ac:dyDescent="0.25">
      <c r="M4036" s="7"/>
    </row>
    <row r="4037" spans="13:13" x14ac:dyDescent="0.25">
      <c r="M4037" s="7"/>
    </row>
    <row r="4038" spans="13:13" x14ac:dyDescent="0.25">
      <c r="M4038" s="7"/>
    </row>
    <row r="4039" spans="13:13" x14ac:dyDescent="0.25">
      <c r="M4039" s="7"/>
    </row>
    <row r="4040" spans="13:13" x14ac:dyDescent="0.25">
      <c r="M4040" s="7"/>
    </row>
    <row r="4041" spans="13:13" x14ac:dyDescent="0.25">
      <c r="M4041" s="7"/>
    </row>
    <row r="4042" spans="13:13" x14ac:dyDescent="0.25">
      <c r="M4042" s="7"/>
    </row>
    <row r="4043" spans="13:13" x14ac:dyDescent="0.25">
      <c r="M4043" s="7"/>
    </row>
    <row r="4044" spans="13:13" x14ac:dyDescent="0.25">
      <c r="M4044" s="7"/>
    </row>
    <row r="4045" spans="13:13" x14ac:dyDescent="0.25">
      <c r="M4045" s="7"/>
    </row>
    <row r="4046" spans="13:13" x14ac:dyDescent="0.25">
      <c r="M4046" s="7"/>
    </row>
    <row r="4047" spans="13:13" x14ac:dyDescent="0.25">
      <c r="M4047" s="7"/>
    </row>
    <row r="4048" spans="13:13" x14ac:dyDescent="0.25">
      <c r="M4048" s="7"/>
    </row>
    <row r="4049" spans="13:13" x14ac:dyDescent="0.25">
      <c r="M4049" s="7"/>
    </row>
    <row r="4050" spans="13:13" x14ac:dyDescent="0.25">
      <c r="M4050" s="7"/>
    </row>
    <row r="4051" spans="13:13" x14ac:dyDescent="0.25">
      <c r="M4051" s="7"/>
    </row>
    <row r="4052" spans="13:13" x14ac:dyDescent="0.25">
      <c r="M4052" s="7"/>
    </row>
    <row r="4053" spans="13:13" x14ac:dyDescent="0.25">
      <c r="M4053" s="7"/>
    </row>
    <row r="4054" spans="13:13" x14ac:dyDescent="0.25">
      <c r="M4054" s="7"/>
    </row>
    <row r="4055" spans="13:13" x14ac:dyDescent="0.25">
      <c r="M4055" s="7"/>
    </row>
    <row r="4056" spans="13:13" x14ac:dyDescent="0.25">
      <c r="M4056" s="7"/>
    </row>
    <row r="4057" spans="13:13" x14ac:dyDescent="0.25">
      <c r="M4057" s="7"/>
    </row>
    <row r="4058" spans="13:13" x14ac:dyDescent="0.25">
      <c r="M4058" s="7"/>
    </row>
    <row r="4059" spans="13:13" x14ac:dyDescent="0.25">
      <c r="M4059" s="7"/>
    </row>
    <row r="4060" spans="13:13" x14ac:dyDescent="0.25">
      <c r="M4060" s="7"/>
    </row>
    <row r="4061" spans="13:13" x14ac:dyDescent="0.25">
      <c r="M4061" s="7"/>
    </row>
    <row r="4062" spans="13:13" x14ac:dyDescent="0.25">
      <c r="M4062" s="7"/>
    </row>
    <row r="4063" spans="13:13" x14ac:dyDescent="0.25">
      <c r="M4063" s="7"/>
    </row>
    <row r="4064" spans="13:13" x14ac:dyDescent="0.25">
      <c r="M4064" s="7"/>
    </row>
    <row r="4065" spans="13:13" x14ac:dyDescent="0.25">
      <c r="M4065" s="7"/>
    </row>
    <row r="4066" spans="13:13" x14ac:dyDescent="0.25">
      <c r="M4066" s="7"/>
    </row>
    <row r="4067" spans="13:13" x14ac:dyDescent="0.25">
      <c r="M4067" s="7"/>
    </row>
    <row r="4068" spans="13:13" x14ac:dyDescent="0.25">
      <c r="M4068" s="7"/>
    </row>
    <row r="4069" spans="13:13" x14ac:dyDescent="0.25">
      <c r="M4069" s="7"/>
    </row>
    <row r="4070" spans="13:13" x14ac:dyDescent="0.25">
      <c r="M4070" s="7"/>
    </row>
    <row r="4071" spans="13:13" x14ac:dyDescent="0.25">
      <c r="M4071" s="7"/>
    </row>
    <row r="4072" spans="13:13" x14ac:dyDescent="0.25">
      <c r="M4072" s="7"/>
    </row>
    <row r="4073" spans="13:13" x14ac:dyDescent="0.25">
      <c r="M4073" s="7"/>
    </row>
    <row r="4074" spans="13:13" x14ac:dyDescent="0.25">
      <c r="M4074" s="7"/>
    </row>
    <row r="4075" spans="13:13" x14ac:dyDescent="0.25">
      <c r="M4075" s="7"/>
    </row>
    <row r="4076" spans="13:13" x14ac:dyDescent="0.25">
      <c r="M4076" s="7"/>
    </row>
    <row r="4077" spans="13:13" x14ac:dyDescent="0.25">
      <c r="M4077" s="7"/>
    </row>
    <row r="4078" spans="13:13" x14ac:dyDescent="0.25">
      <c r="M4078" s="7"/>
    </row>
    <row r="4079" spans="13:13" x14ac:dyDescent="0.25">
      <c r="M4079" s="7"/>
    </row>
    <row r="4080" spans="13:13" x14ac:dyDescent="0.25">
      <c r="M4080" s="7"/>
    </row>
    <row r="4081" spans="13:13" x14ac:dyDescent="0.25">
      <c r="M4081" s="7"/>
    </row>
    <row r="4082" spans="13:13" x14ac:dyDescent="0.25">
      <c r="M4082" s="7"/>
    </row>
    <row r="4083" spans="13:13" x14ac:dyDescent="0.25">
      <c r="M4083" s="7"/>
    </row>
    <row r="4084" spans="13:13" x14ac:dyDescent="0.25">
      <c r="M4084" s="7"/>
    </row>
    <row r="4085" spans="13:13" x14ac:dyDescent="0.25">
      <c r="M4085" s="7"/>
    </row>
    <row r="4086" spans="13:13" x14ac:dyDescent="0.25">
      <c r="M4086" s="7"/>
    </row>
    <row r="4087" spans="13:13" x14ac:dyDescent="0.25">
      <c r="M4087" s="7"/>
    </row>
    <row r="4088" spans="13:13" x14ac:dyDescent="0.25">
      <c r="M4088" s="7"/>
    </row>
    <row r="4089" spans="13:13" x14ac:dyDescent="0.25">
      <c r="M4089" s="7"/>
    </row>
    <row r="4090" spans="13:13" x14ac:dyDescent="0.25">
      <c r="M4090" s="7"/>
    </row>
    <row r="4091" spans="13:13" x14ac:dyDescent="0.25">
      <c r="M4091" s="7"/>
    </row>
    <row r="4092" spans="13:13" x14ac:dyDescent="0.25">
      <c r="M4092" s="7"/>
    </row>
    <row r="4093" spans="13:13" x14ac:dyDescent="0.25">
      <c r="M4093" s="7"/>
    </row>
    <row r="4094" spans="13:13" x14ac:dyDescent="0.25">
      <c r="M4094" s="7"/>
    </row>
    <row r="4095" spans="13:13" x14ac:dyDescent="0.25">
      <c r="M4095" s="7"/>
    </row>
    <row r="4096" spans="13:13" x14ac:dyDescent="0.25">
      <c r="M4096" s="7"/>
    </row>
    <row r="4097" spans="13:13" x14ac:dyDescent="0.25">
      <c r="M4097" s="7"/>
    </row>
    <row r="4098" spans="13:13" x14ac:dyDescent="0.25">
      <c r="M4098" s="7"/>
    </row>
    <row r="4099" spans="13:13" x14ac:dyDescent="0.25">
      <c r="M4099" s="7"/>
    </row>
    <row r="4100" spans="13:13" x14ac:dyDescent="0.25">
      <c r="M4100" s="7"/>
    </row>
    <row r="4101" spans="13:13" x14ac:dyDescent="0.25">
      <c r="M4101" s="7"/>
    </row>
    <row r="4102" spans="13:13" x14ac:dyDescent="0.25">
      <c r="M4102" s="7"/>
    </row>
    <row r="4103" spans="13:13" x14ac:dyDescent="0.25">
      <c r="M4103" s="7"/>
    </row>
    <row r="4104" spans="13:13" x14ac:dyDescent="0.25">
      <c r="M4104" s="7"/>
    </row>
    <row r="4105" spans="13:13" x14ac:dyDescent="0.25">
      <c r="M4105" s="7"/>
    </row>
    <row r="4106" spans="13:13" x14ac:dyDescent="0.25">
      <c r="M4106" s="7"/>
    </row>
    <row r="4107" spans="13:13" x14ac:dyDescent="0.25">
      <c r="M4107" s="7"/>
    </row>
    <row r="4108" spans="13:13" x14ac:dyDescent="0.25">
      <c r="M4108" s="7"/>
    </row>
    <row r="4109" spans="13:13" x14ac:dyDescent="0.25">
      <c r="M4109" s="7"/>
    </row>
    <row r="4110" spans="13:13" x14ac:dyDescent="0.25">
      <c r="M4110" s="7"/>
    </row>
    <row r="4111" spans="13:13" x14ac:dyDescent="0.25">
      <c r="M4111" s="7"/>
    </row>
    <row r="4112" spans="13:13" x14ac:dyDescent="0.25">
      <c r="M4112" s="7"/>
    </row>
    <row r="4113" spans="13:13" x14ac:dyDescent="0.25">
      <c r="M4113" s="7"/>
    </row>
    <row r="4114" spans="13:13" x14ac:dyDescent="0.25">
      <c r="M4114" s="7"/>
    </row>
    <row r="4115" spans="13:13" x14ac:dyDescent="0.25">
      <c r="M4115" s="7"/>
    </row>
    <row r="4116" spans="13:13" x14ac:dyDescent="0.25">
      <c r="M4116" s="7"/>
    </row>
    <row r="4117" spans="13:13" x14ac:dyDescent="0.25">
      <c r="M4117" s="7"/>
    </row>
    <row r="4118" spans="13:13" x14ac:dyDescent="0.25">
      <c r="M4118" s="7"/>
    </row>
    <row r="4119" spans="13:13" x14ac:dyDescent="0.25">
      <c r="M4119" s="7"/>
    </row>
    <row r="4120" spans="13:13" x14ac:dyDescent="0.25">
      <c r="M4120" s="7"/>
    </row>
    <row r="4121" spans="13:13" x14ac:dyDescent="0.25">
      <c r="M4121" s="7"/>
    </row>
    <row r="4122" spans="13:13" x14ac:dyDescent="0.25">
      <c r="M4122" s="7"/>
    </row>
    <row r="4123" spans="13:13" x14ac:dyDescent="0.25">
      <c r="M4123" s="7"/>
    </row>
    <row r="4124" spans="13:13" x14ac:dyDescent="0.25">
      <c r="M4124" s="7"/>
    </row>
    <row r="4125" spans="13:13" x14ac:dyDescent="0.25">
      <c r="M4125" s="7"/>
    </row>
    <row r="4126" spans="13:13" x14ac:dyDescent="0.25">
      <c r="M4126" s="7"/>
    </row>
    <row r="4127" spans="13:13" x14ac:dyDescent="0.25">
      <c r="M4127" s="7"/>
    </row>
    <row r="4128" spans="13:13" x14ac:dyDescent="0.25">
      <c r="M4128" s="7"/>
    </row>
    <row r="4129" spans="13:13" x14ac:dyDescent="0.25">
      <c r="M4129" s="7"/>
    </row>
    <row r="4130" spans="13:13" x14ac:dyDescent="0.25">
      <c r="M4130" s="7"/>
    </row>
    <row r="4131" spans="13:13" x14ac:dyDescent="0.25">
      <c r="M4131" s="7"/>
    </row>
    <row r="4132" spans="13:13" x14ac:dyDescent="0.25">
      <c r="M4132" s="7"/>
    </row>
    <row r="4133" spans="13:13" x14ac:dyDescent="0.25">
      <c r="M4133" s="7"/>
    </row>
    <row r="4134" spans="13:13" x14ac:dyDescent="0.25">
      <c r="M4134" s="7"/>
    </row>
    <row r="4135" spans="13:13" x14ac:dyDescent="0.25">
      <c r="M4135" s="7"/>
    </row>
    <row r="4136" spans="13:13" x14ac:dyDescent="0.25">
      <c r="M4136" s="7"/>
    </row>
    <row r="4137" spans="13:13" x14ac:dyDescent="0.25">
      <c r="M4137" s="7"/>
    </row>
    <row r="4138" spans="13:13" x14ac:dyDescent="0.25">
      <c r="M4138" s="7"/>
    </row>
    <row r="4139" spans="13:13" x14ac:dyDescent="0.25">
      <c r="M4139" s="7"/>
    </row>
    <row r="4140" spans="13:13" x14ac:dyDescent="0.25">
      <c r="M4140" s="7"/>
    </row>
    <row r="4141" spans="13:13" x14ac:dyDescent="0.25">
      <c r="M4141" s="7"/>
    </row>
    <row r="4142" spans="13:13" x14ac:dyDescent="0.25">
      <c r="M4142" s="7"/>
    </row>
    <row r="4143" spans="13:13" x14ac:dyDescent="0.25">
      <c r="M4143" s="7"/>
    </row>
    <row r="4144" spans="13:13" x14ac:dyDescent="0.25">
      <c r="M4144" s="7"/>
    </row>
    <row r="4145" spans="13:13" x14ac:dyDescent="0.25">
      <c r="M4145" s="7"/>
    </row>
    <row r="4146" spans="13:13" x14ac:dyDescent="0.25">
      <c r="M4146" s="7"/>
    </row>
    <row r="4147" spans="13:13" x14ac:dyDescent="0.25">
      <c r="M4147" s="7"/>
    </row>
    <row r="4148" spans="13:13" x14ac:dyDescent="0.25">
      <c r="M4148" s="7"/>
    </row>
    <row r="4149" spans="13:13" x14ac:dyDescent="0.25">
      <c r="M4149" s="7"/>
    </row>
    <row r="4150" spans="13:13" x14ac:dyDescent="0.25">
      <c r="M4150" s="7"/>
    </row>
    <row r="4151" spans="13:13" x14ac:dyDescent="0.25">
      <c r="M4151" s="7"/>
    </row>
    <row r="4152" spans="13:13" x14ac:dyDescent="0.25">
      <c r="M4152" s="7"/>
    </row>
    <row r="4153" spans="13:13" x14ac:dyDescent="0.25">
      <c r="M4153" s="7"/>
    </row>
    <row r="4154" spans="13:13" x14ac:dyDescent="0.25">
      <c r="M4154" s="7"/>
    </row>
    <row r="4155" spans="13:13" x14ac:dyDescent="0.25">
      <c r="M4155" s="7"/>
    </row>
    <row r="4156" spans="13:13" x14ac:dyDescent="0.25">
      <c r="M4156" s="7"/>
    </row>
    <row r="4157" spans="13:13" x14ac:dyDescent="0.25">
      <c r="M4157" s="7"/>
    </row>
    <row r="4158" spans="13:13" x14ac:dyDescent="0.25">
      <c r="M4158" s="7"/>
    </row>
    <row r="4159" spans="13:13" x14ac:dyDescent="0.25">
      <c r="M4159" s="7"/>
    </row>
    <row r="4160" spans="13:13" x14ac:dyDescent="0.25">
      <c r="M4160" s="7"/>
    </row>
    <row r="4161" spans="13:13" x14ac:dyDescent="0.25">
      <c r="M4161" s="7"/>
    </row>
    <row r="4162" spans="13:13" x14ac:dyDescent="0.25">
      <c r="M4162" s="7"/>
    </row>
    <row r="4163" spans="13:13" x14ac:dyDescent="0.25">
      <c r="M4163" s="7"/>
    </row>
    <row r="4164" spans="13:13" x14ac:dyDescent="0.25">
      <c r="M4164" s="7"/>
    </row>
    <row r="4165" spans="13:13" x14ac:dyDescent="0.25">
      <c r="M4165" s="7"/>
    </row>
    <row r="4166" spans="13:13" x14ac:dyDescent="0.25">
      <c r="M4166" s="7"/>
    </row>
    <row r="4167" spans="13:13" x14ac:dyDescent="0.25">
      <c r="M4167" s="7"/>
    </row>
    <row r="4168" spans="13:13" x14ac:dyDescent="0.25">
      <c r="M4168" s="7"/>
    </row>
    <row r="4169" spans="13:13" x14ac:dyDescent="0.25">
      <c r="M4169" s="7"/>
    </row>
    <row r="4170" spans="13:13" x14ac:dyDescent="0.25">
      <c r="M4170" s="7"/>
    </row>
    <row r="4171" spans="13:13" x14ac:dyDescent="0.25">
      <c r="M4171" s="7"/>
    </row>
    <row r="4172" spans="13:13" x14ac:dyDescent="0.25">
      <c r="M4172" s="7"/>
    </row>
    <row r="4173" spans="13:13" x14ac:dyDescent="0.25">
      <c r="M4173" s="7"/>
    </row>
    <row r="4174" spans="13:13" x14ac:dyDescent="0.25">
      <c r="M4174" s="7"/>
    </row>
    <row r="4175" spans="13:13" x14ac:dyDescent="0.25">
      <c r="M4175" s="7"/>
    </row>
    <row r="4176" spans="13:13" x14ac:dyDescent="0.25">
      <c r="M4176" s="7"/>
    </row>
    <row r="4177" spans="13:13" x14ac:dyDescent="0.25">
      <c r="M4177" s="7"/>
    </row>
    <row r="4178" spans="13:13" x14ac:dyDescent="0.25">
      <c r="M4178" s="7"/>
    </row>
    <row r="4179" spans="13:13" x14ac:dyDescent="0.25">
      <c r="M4179" s="7"/>
    </row>
    <row r="4180" spans="13:13" x14ac:dyDescent="0.25">
      <c r="M4180" s="7"/>
    </row>
    <row r="4181" spans="13:13" x14ac:dyDescent="0.25">
      <c r="M4181" s="7"/>
    </row>
    <row r="4182" spans="13:13" x14ac:dyDescent="0.25">
      <c r="M4182" s="7"/>
    </row>
    <row r="4183" spans="13:13" x14ac:dyDescent="0.25">
      <c r="M4183" s="7"/>
    </row>
    <row r="4184" spans="13:13" x14ac:dyDescent="0.25">
      <c r="M4184" s="7"/>
    </row>
    <row r="4185" spans="13:13" x14ac:dyDescent="0.25">
      <c r="M4185" s="7"/>
    </row>
    <row r="4186" spans="13:13" x14ac:dyDescent="0.25">
      <c r="M4186" s="7"/>
    </row>
    <row r="4187" spans="13:13" x14ac:dyDescent="0.25">
      <c r="M4187" s="7"/>
    </row>
    <row r="4188" spans="13:13" x14ac:dyDescent="0.25">
      <c r="M4188" s="7"/>
    </row>
    <row r="4189" spans="13:13" x14ac:dyDescent="0.25">
      <c r="M4189" s="7"/>
    </row>
    <row r="4190" spans="13:13" x14ac:dyDescent="0.25">
      <c r="M4190" s="7"/>
    </row>
    <row r="4191" spans="13:13" x14ac:dyDescent="0.25">
      <c r="M4191" s="7"/>
    </row>
    <row r="4192" spans="13:13" x14ac:dyDescent="0.25">
      <c r="M4192" s="7"/>
    </row>
    <row r="4193" spans="13:13" x14ac:dyDescent="0.25">
      <c r="M4193" s="7"/>
    </row>
    <row r="4194" spans="13:13" x14ac:dyDescent="0.25">
      <c r="M4194" s="7"/>
    </row>
    <row r="4195" spans="13:13" x14ac:dyDescent="0.25">
      <c r="M4195" s="7"/>
    </row>
    <row r="4196" spans="13:13" x14ac:dyDescent="0.25">
      <c r="M4196" s="7"/>
    </row>
    <row r="4197" spans="13:13" x14ac:dyDescent="0.25">
      <c r="M4197" s="7"/>
    </row>
    <row r="4198" spans="13:13" x14ac:dyDescent="0.25">
      <c r="M4198" s="7"/>
    </row>
    <row r="4199" spans="13:13" x14ac:dyDescent="0.25">
      <c r="M4199" s="7"/>
    </row>
    <row r="4200" spans="13:13" x14ac:dyDescent="0.25">
      <c r="M4200" s="7"/>
    </row>
    <row r="4201" spans="13:13" x14ac:dyDescent="0.25">
      <c r="M4201" s="7"/>
    </row>
    <row r="4202" spans="13:13" x14ac:dyDescent="0.25">
      <c r="M4202" s="7"/>
    </row>
    <row r="4203" spans="13:13" x14ac:dyDescent="0.25">
      <c r="M4203" s="7"/>
    </row>
    <row r="4204" spans="13:13" x14ac:dyDescent="0.25">
      <c r="M4204" s="7"/>
    </row>
    <row r="4205" spans="13:13" x14ac:dyDescent="0.25">
      <c r="M4205" s="7"/>
    </row>
    <row r="4206" spans="13:13" x14ac:dyDescent="0.25">
      <c r="M4206" s="7"/>
    </row>
    <row r="4207" spans="13:13" x14ac:dyDescent="0.25">
      <c r="M4207" s="7"/>
    </row>
    <row r="4208" spans="13:13" x14ac:dyDescent="0.25">
      <c r="M4208" s="7"/>
    </row>
    <row r="4209" spans="13:13" x14ac:dyDescent="0.25">
      <c r="M4209" s="7"/>
    </row>
    <row r="4210" spans="13:13" x14ac:dyDescent="0.25">
      <c r="M4210" s="7"/>
    </row>
    <row r="4211" spans="13:13" x14ac:dyDescent="0.25">
      <c r="M4211" s="7"/>
    </row>
    <row r="4212" spans="13:13" x14ac:dyDescent="0.25">
      <c r="M4212" s="7"/>
    </row>
    <row r="4213" spans="13:13" x14ac:dyDescent="0.25">
      <c r="M4213" s="7"/>
    </row>
    <row r="4214" spans="13:13" x14ac:dyDescent="0.25">
      <c r="M4214" s="7"/>
    </row>
    <row r="4215" spans="13:13" x14ac:dyDescent="0.25">
      <c r="M4215" s="7"/>
    </row>
    <row r="4216" spans="13:13" x14ac:dyDescent="0.25">
      <c r="M4216" s="7"/>
    </row>
    <row r="4217" spans="13:13" x14ac:dyDescent="0.25">
      <c r="M4217" s="7"/>
    </row>
    <row r="4218" spans="13:13" x14ac:dyDescent="0.25">
      <c r="M4218" s="7"/>
    </row>
    <row r="4219" spans="13:13" x14ac:dyDescent="0.25">
      <c r="M4219" s="7"/>
    </row>
    <row r="4220" spans="13:13" x14ac:dyDescent="0.25">
      <c r="M4220" s="7"/>
    </row>
    <row r="4221" spans="13:13" x14ac:dyDescent="0.25">
      <c r="M4221" s="7"/>
    </row>
    <row r="4222" spans="13:13" x14ac:dyDescent="0.25">
      <c r="M4222" s="7"/>
    </row>
    <row r="4223" spans="13:13" x14ac:dyDescent="0.25">
      <c r="M4223" s="7"/>
    </row>
    <row r="4224" spans="13:13" x14ac:dyDescent="0.25">
      <c r="M4224" s="7"/>
    </row>
    <row r="4225" spans="13:13" x14ac:dyDescent="0.25">
      <c r="M4225" s="7"/>
    </row>
    <row r="4226" spans="13:13" x14ac:dyDescent="0.25">
      <c r="M4226" s="7"/>
    </row>
    <row r="4227" spans="13:13" x14ac:dyDescent="0.25">
      <c r="M4227" s="7"/>
    </row>
    <row r="4228" spans="13:13" x14ac:dyDescent="0.25">
      <c r="M4228" s="7"/>
    </row>
    <row r="4229" spans="13:13" x14ac:dyDescent="0.25">
      <c r="M4229" s="7"/>
    </row>
    <row r="4230" spans="13:13" x14ac:dyDescent="0.25">
      <c r="M4230" s="7"/>
    </row>
    <row r="4231" spans="13:13" x14ac:dyDescent="0.25">
      <c r="M4231" s="7"/>
    </row>
    <row r="4232" spans="13:13" x14ac:dyDescent="0.25">
      <c r="M4232" s="7"/>
    </row>
    <row r="4233" spans="13:13" x14ac:dyDescent="0.25">
      <c r="M4233" s="7"/>
    </row>
    <row r="4234" spans="13:13" x14ac:dyDescent="0.25">
      <c r="M4234" s="7"/>
    </row>
    <row r="4235" spans="13:13" x14ac:dyDescent="0.25">
      <c r="M4235" s="7"/>
    </row>
    <row r="4236" spans="13:13" x14ac:dyDescent="0.25">
      <c r="M4236" s="7"/>
    </row>
    <row r="4237" spans="13:13" x14ac:dyDescent="0.25">
      <c r="M4237" s="7"/>
    </row>
    <row r="4238" spans="13:13" x14ac:dyDescent="0.25">
      <c r="M4238" s="7"/>
    </row>
    <row r="4239" spans="13:13" x14ac:dyDescent="0.25">
      <c r="M4239" s="7"/>
    </row>
    <row r="4240" spans="13:13" x14ac:dyDescent="0.25">
      <c r="M4240" s="7"/>
    </row>
    <row r="4241" spans="13:13" x14ac:dyDescent="0.25">
      <c r="M4241" s="7"/>
    </row>
    <row r="4242" spans="13:13" x14ac:dyDescent="0.25">
      <c r="M4242" s="7"/>
    </row>
    <row r="4243" spans="13:13" x14ac:dyDescent="0.25">
      <c r="M4243" s="7"/>
    </row>
    <row r="4244" spans="13:13" x14ac:dyDescent="0.25">
      <c r="M4244" s="7"/>
    </row>
    <row r="4245" spans="13:13" x14ac:dyDescent="0.25">
      <c r="M4245" s="7"/>
    </row>
    <row r="4246" spans="13:13" x14ac:dyDescent="0.25">
      <c r="M4246" s="7"/>
    </row>
    <row r="4247" spans="13:13" x14ac:dyDescent="0.25">
      <c r="M4247" s="7"/>
    </row>
    <row r="4248" spans="13:13" x14ac:dyDescent="0.25">
      <c r="M4248" s="7"/>
    </row>
    <row r="4249" spans="13:13" x14ac:dyDescent="0.25">
      <c r="M4249" s="7"/>
    </row>
    <row r="4250" spans="13:13" x14ac:dyDescent="0.25">
      <c r="M4250" s="7"/>
    </row>
    <row r="4251" spans="13:13" x14ac:dyDescent="0.25">
      <c r="M4251" s="7"/>
    </row>
    <row r="4252" spans="13:13" x14ac:dyDescent="0.25">
      <c r="M4252" s="7"/>
    </row>
    <row r="4253" spans="13:13" x14ac:dyDescent="0.25">
      <c r="M4253" s="7"/>
    </row>
    <row r="4254" spans="13:13" x14ac:dyDescent="0.25">
      <c r="M4254" s="7"/>
    </row>
    <row r="4255" spans="13:13" x14ac:dyDescent="0.25">
      <c r="M4255" s="7"/>
    </row>
    <row r="4256" spans="13:13" x14ac:dyDescent="0.25">
      <c r="M4256" s="7"/>
    </row>
    <row r="4257" spans="13:13" x14ac:dyDescent="0.25">
      <c r="M4257" s="7"/>
    </row>
    <row r="4258" spans="13:13" x14ac:dyDescent="0.25">
      <c r="M4258" s="7"/>
    </row>
    <row r="4259" spans="13:13" x14ac:dyDescent="0.25">
      <c r="M4259" s="7"/>
    </row>
    <row r="4260" spans="13:13" x14ac:dyDescent="0.25">
      <c r="M4260" s="7"/>
    </row>
    <row r="4261" spans="13:13" x14ac:dyDescent="0.25">
      <c r="M4261" s="7"/>
    </row>
    <row r="4262" spans="13:13" x14ac:dyDescent="0.25">
      <c r="M4262" s="7"/>
    </row>
    <row r="4263" spans="13:13" x14ac:dyDescent="0.25">
      <c r="M4263" s="7"/>
    </row>
    <row r="4264" spans="13:13" x14ac:dyDescent="0.25">
      <c r="M4264" s="7"/>
    </row>
    <row r="4265" spans="13:13" x14ac:dyDescent="0.25">
      <c r="M4265" s="7"/>
    </row>
    <row r="4266" spans="13:13" x14ac:dyDescent="0.25">
      <c r="M4266" s="7"/>
    </row>
    <row r="4267" spans="13:13" x14ac:dyDescent="0.25">
      <c r="M4267" s="7"/>
    </row>
    <row r="4268" spans="13:13" x14ac:dyDescent="0.25">
      <c r="M4268" s="7"/>
    </row>
    <row r="4269" spans="13:13" x14ac:dyDescent="0.25">
      <c r="M4269" s="7"/>
    </row>
    <row r="4270" spans="13:13" x14ac:dyDescent="0.25">
      <c r="M4270" s="7"/>
    </row>
    <row r="4271" spans="13:13" x14ac:dyDescent="0.25">
      <c r="M4271" s="7"/>
    </row>
    <row r="4272" spans="13:13" x14ac:dyDescent="0.25">
      <c r="M4272" s="7"/>
    </row>
    <row r="4273" spans="13:13" x14ac:dyDescent="0.25">
      <c r="M4273" s="7"/>
    </row>
    <row r="4274" spans="13:13" x14ac:dyDescent="0.25">
      <c r="M4274" s="7"/>
    </row>
    <row r="4275" spans="13:13" x14ac:dyDescent="0.25">
      <c r="M4275" s="7"/>
    </row>
    <row r="4276" spans="13:13" x14ac:dyDescent="0.25">
      <c r="M4276" s="7"/>
    </row>
    <row r="4277" spans="13:13" x14ac:dyDescent="0.25">
      <c r="M4277" s="7"/>
    </row>
    <row r="4278" spans="13:13" x14ac:dyDescent="0.25">
      <c r="M4278" s="7"/>
    </row>
    <row r="4279" spans="13:13" x14ac:dyDescent="0.25">
      <c r="M4279" s="7"/>
    </row>
    <row r="4280" spans="13:13" x14ac:dyDescent="0.25">
      <c r="M4280" s="7"/>
    </row>
    <row r="4281" spans="13:13" x14ac:dyDescent="0.25">
      <c r="M4281" s="7"/>
    </row>
    <row r="4282" spans="13:13" x14ac:dyDescent="0.25">
      <c r="M4282" s="7"/>
    </row>
    <row r="4283" spans="13:13" x14ac:dyDescent="0.25">
      <c r="M4283" s="7"/>
    </row>
    <row r="4284" spans="13:13" x14ac:dyDescent="0.25">
      <c r="M4284" s="7"/>
    </row>
    <row r="4285" spans="13:13" x14ac:dyDescent="0.25">
      <c r="M4285" s="7"/>
    </row>
    <row r="4286" spans="13:13" x14ac:dyDescent="0.25">
      <c r="M4286" s="7"/>
    </row>
    <row r="4287" spans="13:13" x14ac:dyDescent="0.25">
      <c r="M4287" s="7"/>
    </row>
    <row r="4288" spans="13:13" x14ac:dyDescent="0.25">
      <c r="M4288" s="7"/>
    </row>
    <row r="4289" spans="13:13" x14ac:dyDescent="0.25">
      <c r="M4289" s="7"/>
    </row>
    <row r="4290" spans="13:13" x14ac:dyDescent="0.25">
      <c r="M4290" s="7"/>
    </row>
    <row r="4291" spans="13:13" x14ac:dyDescent="0.25">
      <c r="M4291" s="7"/>
    </row>
    <row r="4292" spans="13:13" x14ac:dyDescent="0.25">
      <c r="M4292" s="7"/>
    </row>
    <row r="4293" spans="13:13" x14ac:dyDescent="0.25">
      <c r="M4293" s="7"/>
    </row>
    <row r="4294" spans="13:13" x14ac:dyDescent="0.25">
      <c r="M4294" s="7"/>
    </row>
    <row r="4295" spans="13:13" x14ac:dyDescent="0.25">
      <c r="M4295" s="7"/>
    </row>
    <row r="4296" spans="13:13" x14ac:dyDescent="0.25">
      <c r="M4296" s="7"/>
    </row>
    <row r="4297" spans="13:13" x14ac:dyDescent="0.25">
      <c r="M4297" s="7"/>
    </row>
    <row r="4298" spans="13:13" x14ac:dyDescent="0.25">
      <c r="M4298" s="7"/>
    </row>
    <row r="4299" spans="13:13" x14ac:dyDescent="0.25">
      <c r="M4299" s="7"/>
    </row>
    <row r="4300" spans="13:13" x14ac:dyDescent="0.25">
      <c r="M4300" s="7"/>
    </row>
    <row r="4301" spans="13:13" x14ac:dyDescent="0.25">
      <c r="M4301" s="7"/>
    </row>
    <row r="4302" spans="13:13" x14ac:dyDescent="0.25">
      <c r="M4302" s="7"/>
    </row>
    <row r="4303" spans="13:13" x14ac:dyDescent="0.25">
      <c r="M4303" s="7"/>
    </row>
    <row r="4304" spans="13:13" x14ac:dyDescent="0.25">
      <c r="M4304" s="7"/>
    </row>
    <row r="4305" spans="13:13" x14ac:dyDescent="0.25">
      <c r="M4305" s="7"/>
    </row>
    <row r="4306" spans="13:13" x14ac:dyDescent="0.25">
      <c r="M4306" s="7"/>
    </row>
    <row r="4307" spans="13:13" x14ac:dyDescent="0.25">
      <c r="M4307" s="7"/>
    </row>
    <row r="4308" spans="13:13" x14ac:dyDescent="0.25">
      <c r="M4308" s="7"/>
    </row>
    <row r="4309" spans="13:13" x14ac:dyDescent="0.25">
      <c r="M4309" s="7"/>
    </row>
    <row r="4310" spans="13:13" x14ac:dyDescent="0.25">
      <c r="M4310" s="7"/>
    </row>
    <row r="4311" spans="13:13" x14ac:dyDescent="0.25">
      <c r="M4311" s="7"/>
    </row>
    <row r="4312" spans="13:13" x14ac:dyDescent="0.25">
      <c r="M4312" s="7"/>
    </row>
    <row r="4313" spans="13:13" x14ac:dyDescent="0.25">
      <c r="M4313" s="7"/>
    </row>
    <row r="4314" spans="13:13" x14ac:dyDescent="0.25">
      <c r="M4314" s="7"/>
    </row>
    <row r="4315" spans="13:13" x14ac:dyDescent="0.25">
      <c r="M4315" s="7"/>
    </row>
    <row r="4316" spans="13:13" x14ac:dyDescent="0.25">
      <c r="M4316" s="7"/>
    </row>
    <row r="4317" spans="13:13" x14ac:dyDescent="0.25">
      <c r="M4317" s="7"/>
    </row>
    <row r="4318" spans="13:13" x14ac:dyDescent="0.25">
      <c r="M4318" s="7"/>
    </row>
    <row r="4319" spans="13:13" x14ac:dyDescent="0.25">
      <c r="M4319" s="7"/>
    </row>
    <row r="4320" spans="13:13" x14ac:dyDescent="0.25">
      <c r="M4320" s="7"/>
    </row>
    <row r="4321" spans="13:13" x14ac:dyDescent="0.25">
      <c r="M4321" s="7"/>
    </row>
    <row r="4322" spans="13:13" x14ac:dyDescent="0.25">
      <c r="M4322" s="7"/>
    </row>
    <row r="4323" spans="13:13" x14ac:dyDescent="0.25">
      <c r="M4323" s="7"/>
    </row>
    <row r="4324" spans="13:13" x14ac:dyDescent="0.25">
      <c r="M4324" s="7"/>
    </row>
    <row r="4325" spans="13:13" x14ac:dyDescent="0.25">
      <c r="M4325" s="7"/>
    </row>
    <row r="4326" spans="13:13" x14ac:dyDescent="0.25">
      <c r="M4326" s="7"/>
    </row>
    <row r="4327" spans="13:13" x14ac:dyDescent="0.25">
      <c r="M4327" s="7"/>
    </row>
    <row r="4328" spans="13:13" x14ac:dyDescent="0.25">
      <c r="M4328" s="7"/>
    </row>
    <row r="4329" spans="13:13" x14ac:dyDescent="0.25">
      <c r="M4329" s="7"/>
    </row>
    <row r="4330" spans="13:13" x14ac:dyDescent="0.25">
      <c r="M4330" s="7"/>
    </row>
    <row r="4331" spans="13:13" x14ac:dyDescent="0.25">
      <c r="M4331" s="7"/>
    </row>
    <row r="4332" spans="13:13" x14ac:dyDescent="0.25">
      <c r="M4332" s="7"/>
    </row>
    <row r="4333" spans="13:13" x14ac:dyDescent="0.25">
      <c r="M4333" s="7"/>
    </row>
    <row r="4334" spans="13:13" x14ac:dyDescent="0.25">
      <c r="M4334" s="7"/>
    </row>
    <row r="4335" spans="13:13" x14ac:dyDescent="0.25">
      <c r="M4335" s="7"/>
    </row>
    <row r="4336" spans="13:13" x14ac:dyDescent="0.25">
      <c r="M4336" s="7"/>
    </row>
    <row r="4337" spans="13:13" x14ac:dyDescent="0.25">
      <c r="M4337" s="7"/>
    </row>
    <row r="4338" spans="13:13" x14ac:dyDescent="0.25">
      <c r="M4338" s="7"/>
    </row>
    <row r="4339" spans="13:13" x14ac:dyDescent="0.25">
      <c r="M4339" s="7"/>
    </row>
    <row r="4340" spans="13:13" x14ac:dyDescent="0.25">
      <c r="M4340" s="7"/>
    </row>
    <row r="4341" spans="13:13" x14ac:dyDescent="0.25">
      <c r="M4341" s="7"/>
    </row>
    <row r="4342" spans="13:13" x14ac:dyDescent="0.25">
      <c r="M4342" s="7"/>
    </row>
    <row r="4343" spans="13:13" x14ac:dyDescent="0.25">
      <c r="M4343" s="7"/>
    </row>
    <row r="4344" spans="13:13" x14ac:dyDescent="0.25">
      <c r="M4344" s="7"/>
    </row>
    <row r="4345" spans="13:13" x14ac:dyDescent="0.25">
      <c r="M4345" s="7"/>
    </row>
    <row r="4346" spans="13:13" x14ac:dyDescent="0.25">
      <c r="M4346" s="7"/>
    </row>
    <row r="4347" spans="13:13" x14ac:dyDescent="0.25">
      <c r="M4347" s="7"/>
    </row>
    <row r="4348" spans="13:13" x14ac:dyDescent="0.25">
      <c r="M4348" s="7"/>
    </row>
    <row r="4349" spans="13:13" x14ac:dyDescent="0.25">
      <c r="M4349" s="7"/>
    </row>
    <row r="4350" spans="13:13" x14ac:dyDescent="0.25">
      <c r="M4350" s="7"/>
    </row>
    <row r="4351" spans="13:13" x14ac:dyDescent="0.25">
      <c r="M4351" s="7"/>
    </row>
    <row r="4352" spans="13:13" x14ac:dyDescent="0.25">
      <c r="M4352" s="7"/>
    </row>
    <row r="4353" spans="13:13" x14ac:dyDescent="0.25">
      <c r="M4353" s="7"/>
    </row>
    <row r="4354" spans="13:13" x14ac:dyDescent="0.25">
      <c r="M4354" s="7"/>
    </row>
    <row r="4355" spans="13:13" x14ac:dyDescent="0.25">
      <c r="M4355" s="7"/>
    </row>
    <row r="4356" spans="13:13" x14ac:dyDescent="0.25">
      <c r="M4356" s="7"/>
    </row>
    <row r="4357" spans="13:13" x14ac:dyDescent="0.25">
      <c r="M4357" s="7"/>
    </row>
    <row r="4358" spans="13:13" x14ac:dyDescent="0.25">
      <c r="M4358" s="7"/>
    </row>
    <row r="4359" spans="13:13" x14ac:dyDescent="0.25">
      <c r="M4359" s="7"/>
    </row>
    <row r="4360" spans="13:13" x14ac:dyDescent="0.25">
      <c r="M4360" s="7"/>
    </row>
    <row r="4361" spans="13:13" x14ac:dyDescent="0.25">
      <c r="M4361" s="7"/>
    </row>
    <row r="4362" spans="13:13" x14ac:dyDescent="0.25">
      <c r="M4362" s="7"/>
    </row>
    <row r="4363" spans="13:13" x14ac:dyDescent="0.25">
      <c r="M4363" s="7"/>
    </row>
    <row r="4364" spans="13:13" x14ac:dyDescent="0.25">
      <c r="M4364" s="7"/>
    </row>
    <row r="4365" spans="13:13" x14ac:dyDescent="0.25">
      <c r="M4365" s="7"/>
    </row>
    <row r="4366" spans="13:13" x14ac:dyDescent="0.25">
      <c r="M4366" s="7"/>
    </row>
    <row r="4367" spans="13:13" x14ac:dyDescent="0.25">
      <c r="M4367" s="7"/>
    </row>
    <row r="4368" spans="13:13" x14ac:dyDescent="0.25">
      <c r="M4368" s="7"/>
    </row>
    <row r="4369" spans="13:13" x14ac:dyDescent="0.25">
      <c r="M4369" s="7"/>
    </row>
    <row r="4370" spans="13:13" x14ac:dyDescent="0.25">
      <c r="M4370" s="7"/>
    </row>
    <row r="4371" spans="13:13" x14ac:dyDescent="0.25">
      <c r="M4371" s="7"/>
    </row>
    <row r="4372" spans="13:13" x14ac:dyDescent="0.25">
      <c r="M4372" s="7"/>
    </row>
    <row r="4373" spans="13:13" x14ac:dyDescent="0.25">
      <c r="M4373" s="7"/>
    </row>
    <row r="4374" spans="13:13" x14ac:dyDescent="0.25">
      <c r="M4374" s="7"/>
    </row>
    <row r="4375" spans="13:13" x14ac:dyDescent="0.25">
      <c r="M4375" s="7"/>
    </row>
    <row r="4376" spans="13:13" x14ac:dyDescent="0.25">
      <c r="M4376" s="7"/>
    </row>
    <row r="4377" spans="13:13" x14ac:dyDescent="0.25">
      <c r="M4377" s="7"/>
    </row>
    <row r="4378" spans="13:13" x14ac:dyDescent="0.25">
      <c r="M4378" s="7"/>
    </row>
    <row r="4379" spans="13:13" x14ac:dyDescent="0.25">
      <c r="M4379" s="7"/>
    </row>
    <row r="4380" spans="13:13" x14ac:dyDescent="0.25">
      <c r="M4380" s="7"/>
    </row>
    <row r="4381" spans="13:13" x14ac:dyDescent="0.25">
      <c r="M4381" s="7"/>
    </row>
    <row r="4382" spans="13:13" x14ac:dyDescent="0.25">
      <c r="M4382" s="7"/>
    </row>
    <row r="4383" spans="13:13" x14ac:dyDescent="0.25">
      <c r="M4383" s="7"/>
    </row>
    <row r="4384" spans="13:13" x14ac:dyDescent="0.25">
      <c r="M4384" s="7"/>
    </row>
    <row r="4385" spans="13:13" x14ac:dyDescent="0.25">
      <c r="M4385" s="7"/>
    </row>
    <row r="4386" spans="13:13" x14ac:dyDescent="0.25">
      <c r="M4386" s="7"/>
    </row>
    <row r="4387" spans="13:13" x14ac:dyDescent="0.25">
      <c r="M4387" s="7"/>
    </row>
    <row r="4388" spans="13:13" x14ac:dyDescent="0.25">
      <c r="M4388" s="7"/>
    </row>
    <row r="4389" spans="13:13" x14ac:dyDescent="0.25">
      <c r="M4389" s="7"/>
    </row>
    <row r="4390" spans="13:13" x14ac:dyDescent="0.25">
      <c r="M4390" s="7"/>
    </row>
    <row r="4391" spans="13:13" x14ac:dyDescent="0.25">
      <c r="M4391" s="7"/>
    </row>
    <row r="4392" spans="13:13" x14ac:dyDescent="0.25">
      <c r="M4392" s="7"/>
    </row>
    <row r="4393" spans="13:13" x14ac:dyDescent="0.25">
      <c r="M4393" s="7"/>
    </row>
    <row r="4394" spans="13:13" x14ac:dyDescent="0.25">
      <c r="M4394" s="7"/>
    </row>
    <row r="4395" spans="13:13" x14ac:dyDescent="0.25">
      <c r="M4395" s="7"/>
    </row>
    <row r="4396" spans="13:13" x14ac:dyDescent="0.25">
      <c r="M4396" s="7"/>
    </row>
    <row r="4397" spans="13:13" x14ac:dyDescent="0.25">
      <c r="M4397" s="7"/>
    </row>
    <row r="4398" spans="13:13" x14ac:dyDescent="0.25">
      <c r="M4398" s="7"/>
    </row>
    <row r="4399" spans="13:13" x14ac:dyDescent="0.25">
      <c r="M4399" s="7"/>
    </row>
    <row r="4400" spans="13:13" x14ac:dyDescent="0.25">
      <c r="M4400" s="7"/>
    </row>
    <row r="4401" spans="13:13" x14ac:dyDescent="0.25">
      <c r="M4401" s="7"/>
    </row>
    <row r="4402" spans="13:13" x14ac:dyDescent="0.25">
      <c r="M4402" s="7"/>
    </row>
    <row r="4403" spans="13:13" x14ac:dyDescent="0.25">
      <c r="M4403" s="7"/>
    </row>
    <row r="4404" spans="13:13" x14ac:dyDescent="0.25">
      <c r="M4404" s="7"/>
    </row>
    <row r="4405" spans="13:13" x14ac:dyDescent="0.25">
      <c r="M4405" s="7"/>
    </row>
    <row r="4406" spans="13:13" x14ac:dyDescent="0.25">
      <c r="M4406" s="7"/>
    </row>
    <row r="4407" spans="13:13" x14ac:dyDescent="0.25">
      <c r="M4407" s="7"/>
    </row>
    <row r="4408" spans="13:13" x14ac:dyDescent="0.25">
      <c r="M4408" s="7"/>
    </row>
    <row r="4409" spans="13:13" x14ac:dyDescent="0.25">
      <c r="M4409" s="7"/>
    </row>
    <row r="4410" spans="13:13" x14ac:dyDescent="0.25">
      <c r="M4410" s="7"/>
    </row>
    <row r="4411" spans="13:13" x14ac:dyDescent="0.25">
      <c r="M4411" s="7"/>
    </row>
    <row r="4412" spans="13:13" x14ac:dyDescent="0.25">
      <c r="M4412" s="7"/>
    </row>
    <row r="4413" spans="13:13" x14ac:dyDescent="0.25">
      <c r="M4413" s="7"/>
    </row>
    <row r="4414" spans="13:13" x14ac:dyDescent="0.25">
      <c r="M4414" s="7"/>
    </row>
    <row r="4415" spans="13:13" x14ac:dyDescent="0.25">
      <c r="M4415" s="7"/>
    </row>
    <row r="4416" spans="13:13" x14ac:dyDescent="0.25">
      <c r="M4416" s="7"/>
    </row>
    <row r="4417" spans="13:13" x14ac:dyDescent="0.25">
      <c r="M4417" s="7"/>
    </row>
    <row r="4418" spans="13:13" x14ac:dyDescent="0.25">
      <c r="M4418" s="7"/>
    </row>
    <row r="4419" spans="13:13" x14ac:dyDescent="0.25">
      <c r="M4419" s="7"/>
    </row>
    <row r="4420" spans="13:13" x14ac:dyDescent="0.25">
      <c r="M4420" s="7"/>
    </row>
    <row r="4421" spans="13:13" x14ac:dyDescent="0.25">
      <c r="M4421" s="7"/>
    </row>
    <row r="4422" spans="13:13" x14ac:dyDescent="0.25">
      <c r="M4422" s="7"/>
    </row>
    <row r="4423" spans="13:13" x14ac:dyDescent="0.25">
      <c r="M4423" s="7"/>
    </row>
    <row r="4424" spans="13:13" x14ac:dyDescent="0.25">
      <c r="M4424" s="7"/>
    </row>
    <row r="4425" spans="13:13" x14ac:dyDescent="0.25">
      <c r="M4425" s="7"/>
    </row>
    <row r="4426" spans="13:13" x14ac:dyDescent="0.25">
      <c r="M4426" s="7"/>
    </row>
    <row r="4427" spans="13:13" x14ac:dyDescent="0.25">
      <c r="M4427" s="7"/>
    </row>
    <row r="4428" spans="13:13" x14ac:dyDescent="0.25">
      <c r="M4428" s="7"/>
    </row>
    <row r="4429" spans="13:13" x14ac:dyDescent="0.25">
      <c r="M4429" s="7"/>
    </row>
    <row r="4430" spans="13:13" x14ac:dyDescent="0.25">
      <c r="M4430" s="7"/>
    </row>
    <row r="4431" spans="13:13" x14ac:dyDescent="0.25">
      <c r="M4431" s="7"/>
    </row>
    <row r="4432" spans="13:13" x14ac:dyDescent="0.25">
      <c r="M4432" s="7"/>
    </row>
    <row r="4433" spans="13:13" x14ac:dyDescent="0.25">
      <c r="M4433" s="7"/>
    </row>
    <row r="4434" spans="13:13" x14ac:dyDescent="0.25">
      <c r="M4434" s="7"/>
    </row>
    <row r="4435" spans="13:13" x14ac:dyDescent="0.25">
      <c r="M4435" s="7"/>
    </row>
    <row r="4436" spans="13:13" x14ac:dyDescent="0.25">
      <c r="M4436" s="7"/>
    </row>
    <row r="4437" spans="13:13" x14ac:dyDescent="0.25">
      <c r="M4437" s="7"/>
    </row>
    <row r="4438" spans="13:13" x14ac:dyDescent="0.25">
      <c r="M4438" s="7"/>
    </row>
    <row r="4439" spans="13:13" x14ac:dyDescent="0.25">
      <c r="M4439" s="7"/>
    </row>
    <row r="4440" spans="13:13" x14ac:dyDescent="0.25">
      <c r="M4440" s="7"/>
    </row>
    <row r="4441" spans="13:13" x14ac:dyDescent="0.25">
      <c r="M4441" s="7"/>
    </row>
    <row r="4442" spans="13:13" x14ac:dyDescent="0.25">
      <c r="M4442" s="7"/>
    </row>
    <row r="4443" spans="13:13" x14ac:dyDescent="0.25">
      <c r="M4443" s="7"/>
    </row>
    <row r="4444" spans="13:13" x14ac:dyDescent="0.25">
      <c r="M4444" s="7"/>
    </row>
    <row r="4445" spans="13:13" x14ac:dyDescent="0.25">
      <c r="M4445" s="7"/>
    </row>
    <row r="4446" spans="13:13" x14ac:dyDescent="0.25">
      <c r="M4446" s="7"/>
    </row>
    <row r="4447" spans="13:13" x14ac:dyDescent="0.25">
      <c r="M4447" s="7"/>
    </row>
    <row r="4448" spans="13:13" x14ac:dyDescent="0.25">
      <c r="M4448" s="7"/>
    </row>
    <row r="4449" spans="13:13" x14ac:dyDescent="0.25">
      <c r="M4449" s="7"/>
    </row>
    <row r="4450" spans="13:13" x14ac:dyDescent="0.25">
      <c r="M4450" s="7"/>
    </row>
    <row r="4451" spans="13:13" x14ac:dyDescent="0.25">
      <c r="M4451" s="7"/>
    </row>
    <row r="4452" spans="13:13" x14ac:dyDescent="0.25">
      <c r="M4452" s="7"/>
    </row>
    <row r="4453" spans="13:13" x14ac:dyDescent="0.25">
      <c r="M4453" s="7"/>
    </row>
    <row r="4454" spans="13:13" x14ac:dyDescent="0.25">
      <c r="M4454" s="7"/>
    </row>
    <row r="4455" spans="13:13" x14ac:dyDescent="0.25">
      <c r="M4455" s="7"/>
    </row>
    <row r="4456" spans="13:13" x14ac:dyDescent="0.25">
      <c r="M4456" s="7"/>
    </row>
    <row r="4457" spans="13:13" x14ac:dyDescent="0.25">
      <c r="M4457" s="7"/>
    </row>
    <row r="4458" spans="13:13" x14ac:dyDescent="0.25">
      <c r="M4458" s="7"/>
    </row>
    <row r="4459" spans="13:13" x14ac:dyDescent="0.25">
      <c r="M4459" s="7"/>
    </row>
    <row r="4460" spans="13:13" x14ac:dyDescent="0.25">
      <c r="M4460" s="7"/>
    </row>
    <row r="4461" spans="13:13" x14ac:dyDescent="0.25">
      <c r="M4461" s="7"/>
    </row>
    <row r="4462" spans="13:13" x14ac:dyDescent="0.25">
      <c r="M4462" s="7"/>
    </row>
    <row r="4463" spans="13:13" x14ac:dyDescent="0.25">
      <c r="M4463" s="7"/>
    </row>
    <row r="4464" spans="13:13" x14ac:dyDescent="0.25">
      <c r="M4464" s="7"/>
    </row>
    <row r="4465" spans="13:13" x14ac:dyDescent="0.25">
      <c r="M4465" s="7"/>
    </row>
    <row r="4466" spans="13:13" x14ac:dyDescent="0.25">
      <c r="M4466" s="7"/>
    </row>
    <row r="4467" spans="13:13" x14ac:dyDescent="0.25">
      <c r="M4467" s="7"/>
    </row>
    <row r="4468" spans="13:13" x14ac:dyDescent="0.25">
      <c r="M4468" s="7"/>
    </row>
    <row r="4469" spans="13:13" x14ac:dyDescent="0.25">
      <c r="M4469" s="7"/>
    </row>
    <row r="4470" spans="13:13" x14ac:dyDescent="0.25">
      <c r="M4470" s="7"/>
    </row>
    <row r="4471" spans="13:13" x14ac:dyDescent="0.25">
      <c r="M4471" s="7"/>
    </row>
    <row r="4472" spans="13:13" x14ac:dyDescent="0.25">
      <c r="M4472" s="7"/>
    </row>
    <row r="4473" spans="13:13" x14ac:dyDescent="0.25">
      <c r="M4473" s="7"/>
    </row>
    <row r="4474" spans="13:13" x14ac:dyDescent="0.25">
      <c r="M4474" s="7"/>
    </row>
    <row r="4475" spans="13:13" x14ac:dyDescent="0.25">
      <c r="M4475" s="7"/>
    </row>
    <row r="4476" spans="13:13" x14ac:dyDescent="0.25">
      <c r="M4476" s="7"/>
    </row>
    <row r="4477" spans="13:13" x14ac:dyDescent="0.25">
      <c r="M4477" s="7"/>
    </row>
    <row r="4478" spans="13:13" x14ac:dyDescent="0.25">
      <c r="M4478" s="7"/>
    </row>
    <row r="4479" spans="13:13" x14ac:dyDescent="0.25">
      <c r="M4479" s="7"/>
    </row>
    <row r="4480" spans="13:13" x14ac:dyDescent="0.25">
      <c r="M4480" s="7"/>
    </row>
    <row r="4481" spans="13:13" x14ac:dyDescent="0.25">
      <c r="M4481" s="7"/>
    </row>
    <row r="4482" spans="13:13" x14ac:dyDescent="0.25">
      <c r="M4482" s="7"/>
    </row>
    <row r="4483" spans="13:13" x14ac:dyDescent="0.25">
      <c r="M4483" s="7"/>
    </row>
    <row r="4484" spans="13:13" x14ac:dyDescent="0.25">
      <c r="M4484" s="7"/>
    </row>
    <row r="4485" spans="13:13" x14ac:dyDescent="0.25">
      <c r="M4485" s="7"/>
    </row>
    <row r="4486" spans="13:13" x14ac:dyDescent="0.25">
      <c r="M4486" s="7"/>
    </row>
    <row r="4487" spans="13:13" x14ac:dyDescent="0.25">
      <c r="M4487" s="7"/>
    </row>
    <row r="4488" spans="13:13" x14ac:dyDescent="0.25">
      <c r="M4488" s="7"/>
    </row>
    <row r="4489" spans="13:13" x14ac:dyDescent="0.25">
      <c r="M4489" s="7"/>
    </row>
    <row r="4490" spans="13:13" x14ac:dyDescent="0.25">
      <c r="M4490" s="7"/>
    </row>
    <row r="4491" spans="13:13" x14ac:dyDescent="0.25">
      <c r="M4491" s="7"/>
    </row>
    <row r="4492" spans="13:13" x14ac:dyDescent="0.25">
      <c r="M4492" s="7"/>
    </row>
    <row r="4493" spans="13:13" x14ac:dyDescent="0.25">
      <c r="M4493" s="7"/>
    </row>
    <row r="4494" spans="13:13" x14ac:dyDescent="0.25">
      <c r="M4494" s="7"/>
    </row>
    <row r="4495" spans="13:13" x14ac:dyDescent="0.25">
      <c r="M4495" s="7"/>
    </row>
    <row r="4496" spans="13:13" x14ac:dyDescent="0.25">
      <c r="M4496" s="7"/>
    </row>
    <row r="4497" spans="13:13" x14ac:dyDescent="0.25">
      <c r="M4497" s="7"/>
    </row>
    <row r="4498" spans="13:13" x14ac:dyDescent="0.25">
      <c r="M4498" s="7"/>
    </row>
    <row r="4499" spans="13:13" x14ac:dyDescent="0.25">
      <c r="M4499" s="7"/>
    </row>
    <row r="4500" spans="13:13" x14ac:dyDescent="0.25">
      <c r="M4500" s="7"/>
    </row>
    <row r="4501" spans="13:13" x14ac:dyDescent="0.25">
      <c r="M4501" s="7"/>
    </row>
    <row r="4502" spans="13:13" x14ac:dyDescent="0.25">
      <c r="M4502" s="7"/>
    </row>
    <row r="4503" spans="13:13" x14ac:dyDescent="0.25">
      <c r="M4503" s="7"/>
    </row>
    <row r="4504" spans="13:13" x14ac:dyDescent="0.25">
      <c r="M4504" s="7"/>
    </row>
    <row r="4505" spans="13:13" x14ac:dyDescent="0.25">
      <c r="M4505" s="7"/>
    </row>
    <row r="4506" spans="13:13" x14ac:dyDescent="0.25">
      <c r="M4506" s="7"/>
    </row>
    <row r="4507" spans="13:13" x14ac:dyDescent="0.25">
      <c r="M4507" s="7"/>
    </row>
    <row r="4508" spans="13:13" x14ac:dyDescent="0.25">
      <c r="M4508" s="7"/>
    </row>
    <row r="4509" spans="13:13" x14ac:dyDescent="0.25">
      <c r="M4509" s="7"/>
    </row>
    <row r="4510" spans="13:13" x14ac:dyDescent="0.25">
      <c r="M4510" s="7"/>
    </row>
    <row r="4511" spans="13:13" x14ac:dyDescent="0.25">
      <c r="M4511" s="7"/>
    </row>
    <row r="4512" spans="13:13" x14ac:dyDescent="0.25">
      <c r="M4512" s="7"/>
    </row>
    <row r="4513" spans="13:13" x14ac:dyDescent="0.25">
      <c r="M4513" s="7"/>
    </row>
    <row r="4514" spans="13:13" x14ac:dyDescent="0.25">
      <c r="M4514" s="7"/>
    </row>
    <row r="4515" spans="13:13" x14ac:dyDescent="0.25">
      <c r="M4515" s="7"/>
    </row>
    <row r="4516" spans="13:13" x14ac:dyDescent="0.25">
      <c r="M4516" s="7"/>
    </row>
    <row r="4517" spans="13:13" x14ac:dyDescent="0.25">
      <c r="M4517" s="7"/>
    </row>
    <row r="4518" spans="13:13" x14ac:dyDescent="0.25">
      <c r="M4518" s="7"/>
    </row>
    <row r="4519" spans="13:13" x14ac:dyDescent="0.25">
      <c r="M4519" s="7"/>
    </row>
    <row r="4520" spans="13:13" x14ac:dyDescent="0.25">
      <c r="M4520" s="7"/>
    </row>
    <row r="4521" spans="13:13" x14ac:dyDescent="0.25">
      <c r="M4521" s="7"/>
    </row>
    <row r="4522" spans="13:13" x14ac:dyDescent="0.25">
      <c r="M4522" s="7"/>
    </row>
    <row r="4523" spans="13:13" x14ac:dyDescent="0.25">
      <c r="M4523" s="7"/>
    </row>
    <row r="4524" spans="13:13" x14ac:dyDescent="0.25">
      <c r="M4524" s="7"/>
    </row>
    <row r="4525" spans="13:13" x14ac:dyDescent="0.25">
      <c r="M4525" s="7"/>
    </row>
    <row r="4526" spans="13:13" x14ac:dyDescent="0.25">
      <c r="M4526" s="7"/>
    </row>
    <row r="4527" spans="13:13" x14ac:dyDescent="0.25">
      <c r="M4527" s="7"/>
    </row>
    <row r="4528" spans="13:13" x14ac:dyDescent="0.25">
      <c r="M4528" s="7"/>
    </row>
    <row r="4529" spans="13:13" x14ac:dyDescent="0.25">
      <c r="M4529" s="7"/>
    </row>
    <row r="4530" spans="13:13" x14ac:dyDescent="0.25">
      <c r="M4530" s="7"/>
    </row>
    <row r="4531" spans="13:13" x14ac:dyDescent="0.25">
      <c r="M4531" s="7"/>
    </row>
    <row r="4532" spans="13:13" x14ac:dyDescent="0.25">
      <c r="M4532" s="7"/>
    </row>
    <row r="4533" spans="13:13" x14ac:dyDescent="0.25">
      <c r="M4533" s="7"/>
    </row>
    <row r="4534" spans="13:13" x14ac:dyDescent="0.25">
      <c r="M4534" s="7"/>
    </row>
    <row r="4535" spans="13:13" x14ac:dyDescent="0.25">
      <c r="M4535" s="7"/>
    </row>
    <row r="4536" spans="13:13" x14ac:dyDescent="0.25">
      <c r="M4536" s="7"/>
    </row>
    <row r="4537" spans="13:13" x14ac:dyDescent="0.25">
      <c r="M4537" s="7"/>
    </row>
    <row r="4538" spans="13:13" x14ac:dyDescent="0.25">
      <c r="M4538" s="7"/>
    </row>
    <row r="4539" spans="13:13" x14ac:dyDescent="0.25">
      <c r="M4539" s="7"/>
    </row>
    <row r="4540" spans="13:13" x14ac:dyDescent="0.25">
      <c r="M4540" s="7"/>
    </row>
    <row r="4541" spans="13:13" x14ac:dyDescent="0.25">
      <c r="M4541" s="7"/>
    </row>
    <row r="4542" spans="13:13" x14ac:dyDescent="0.25">
      <c r="M4542" s="7"/>
    </row>
    <row r="4543" spans="13:13" x14ac:dyDescent="0.25">
      <c r="M4543" s="7"/>
    </row>
    <row r="4544" spans="13:13" x14ac:dyDescent="0.25">
      <c r="M4544" s="7"/>
    </row>
    <row r="4545" spans="13:13" x14ac:dyDescent="0.25">
      <c r="M4545" s="7"/>
    </row>
    <row r="4546" spans="13:13" x14ac:dyDescent="0.25">
      <c r="M4546" s="7"/>
    </row>
    <row r="4547" spans="13:13" x14ac:dyDescent="0.25">
      <c r="M4547" s="7"/>
    </row>
    <row r="4548" spans="13:13" x14ac:dyDescent="0.25">
      <c r="M4548" s="7"/>
    </row>
    <row r="4549" spans="13:13" x14ac:dyDescent="0.25">
      <c r="M4549" s="7"/>
    </row>
    <row r="4550" spans="13:13" x14ac:dyDescent="0.25">
      <c r="M4550" s="7"/>
    </row>
    <row r="4551" spans="13:13" x14ac:dyDescent="0.25">
      <c r="M4551" s="7"/>
    </row>
    <row r="4552" spans="13:13" x14ac:dyDescent="0.25">
      <c r="M4552" s="7"/>
    </row>
    <row r="4553" spans="13:13" x14ac:dyDescent="0.25">
      <c r="M4553" s="7"/>
    </row>
    <row r="4554" spans="13:13" x14ac:dyDescent="0.25">
      <c r="M4554" s="7"/>
    </row>
    <row r="4555" spans="13:13" x14ac:dyDescent="0.25">
      <c r="M4555" s="7"/>
    </row>
    <row r="4556" spans="13:13" x14ac:dyDescent="0.25">
      <c r="M4556" s="7"/>
    </row>
    <row r="4557" spans="13:13" x14ac:dyDescent="0.25">
      <c r="M4557" s="7"/>
    </row>
    <row r="4558" spans="13:13" x14ac:dyDescent="0.25">
      <c r="M4558" s="7"/>
    </row>
    <row r="4559" spans="13:13" x14ac:dyDescent="0.25">
      <c r="M4559" s="7"/>
    </row>
    <row r="4560" spans="13:13" x14ac:dyDescent="0.25">
      <c r="M4560" s="7"/>
    </row>
    <row r="4561" spans="13:13" x14ac:dyDescent="0.25">
      <c r="M4561" s="7"/>
    </row>
    <row r="4562" spans="13:13" x14ac:dyDescent="0.25">
      <c r="M4562" s="7"/>
    </row>
    <row r="4563" spans="13:13" x14ac:dyDescent="0.25">
      <c r="M4563" s="7"/>
    </row>
    <row r="4564" spans="13:13" x14ac:dyDescent="0.25">
      <c r="M4564" s="7"/>
    </row>
    <row r="4565" spans="13:13" x14ac:dyDescent="0.25">
      <c r="M4565" s="7"/>
    </row>
    <row r="4566" spans="13:13" x14ac:dyDescent="0.25">
      <c r="M4566" s="7"/>
    </row>
    <row r="4567" spans="13:13" x14ac:dyDescent="0.25">
      <c r="M4567" s="7"/>
    </row>
    <row r="4568" spans="13:13" x14ac:dyDescent="0.25">
      <c r="M4568" s="7"/>
    </row>
    <row r="4569" spans="13:13" x14ac:dyDescent="0.25">
      <c r="M4569" s="7"/>
    </row>
    <row r="4570" spans="13:13" x14ac:dyDescent="0.25">
      <c r="M4570" s="7"/>
    </row>
    <row r="4571" spans="13:13" x14ac:dyDescent="0.25">
      <c r="M4571" s="7"/>
    </row>
    <row r="4572" spans="13:13" x14ac:dyDescent="0.25">
      <c r="M4572" s="7"/>
    </row>
    <row r="4573" spans="13:13" x14ac:dyDescent="0.25">
      <c r="M4573" s="7"/>
    </row>
    <row r="4574" spans="13:13" x14ac:dyDescent="0.25">
      <c r="M4574" s="7"/>
    </row>
    <row r="4575" spans="13:13" x14ac:dyDescent="0.25">
      <c r="M4575" s="7"/>
    </row>
    <row r="4576" spans="13:13" x14ac:dyDescent="0.25">
      <c r="M4576" s="7"/>
    </row>
    <row r="4577" spans="13:13" x14ac:dyDescent="0.25">
      <c r="M4577" s="7"/>
    </row>
    <row r="4578" spans="13:13" x14ac:dyDescent="0.25">
      <c r="M4578" s="7"/>
    </row>
    <row r="4579" spans="13:13" x14ac:dyDescent="0.25">
      <c r="M4579" s="7"/>
    </row>
    <row r="4580" spans="13:13" x14ac:dyDescent="0.25">
      <c r="M4580" s="7"/>
    </row>
    <row r="4581" spans="13:13" x14ac:dyDescent="0.25">
      <c r="M4581" s="7"/>
    </row>
    <row r="4582" spans="13:13" x14ac:dyDescent="0.25">
      <c r="M4582" s="7"/>
    </row>
    <row r="4583" spans="13:13" x14ac:dyDescent="0.25">
      <c r="M4583" s="7"/>
    </row>
    <row r="4584" spans="13:13" x14ac:dyDescent="0.25">
      <c r="M4584" s="7"/>
    </row>
    <row r="4585" spans="13:13" x14ac:dyDescent="0.25">
      <c r="M4585" s="7"/>
    </row>
    <row r="4586" spans="13:13" x14ac:dyDescent="0.25">
      <c r="M4586" s="7"/>
    </row>
    <row r="4587" spans="13:13" x14ac:dyDescent="0.25">
      <c r="M4587" s="7"/>
    </row>
    <row r="4588" spans="13:13" x14ac:dyDescent="0.25">
      <c r="M4588" s="7"/>
    </row>
    <row r="4589" spans="13:13" x14ac:dyDescent="0.25">
      <c r="M4589" s="7"/>
    </row>
    <row r="4590" spans="13:13" x14ac:dyDescent="0.25">
      <c r="M4590" s="7"/>
    </row>
    <row r="4591" spans="13:13" x14ac:dyDescent="0.25">
      <c r="M4591" s="7"/>
    </row>
    <row r="4592" spans="13:13" x14ac:dyDescent="0.25">
      <c r="M4592" s="7"/>
    </row>
    <row r="4593" spans="13:13" x14ac:dyDescent="0.25">
      <c r="M4593" s="7"/>
    </row>
    <row r="4594" spans="13:13" x14ac:dyDescent="0.25">
      <c r="M4594" s="7"/>
    </row>
    <row r="4595" spans="13:13" x14ac:dyDescent="0.25">
      <c r="M4595" s="7"/>
    </row>
    <row r="4596" spans="13:13" x14ac:dyDescent="0.25">
      <c r="M4596" s="7"/>
    </row>
    <row r="4597" spans="13:13" x14ac:dyDescent="0.25">
      <c r="M4597" s="7"/>
    </row>
    <row r="4598" spans="13:13" x14ac:dyDescent="0.25">
      <c r="M4598" s="7"/>
    </row>
    <row r="4599" spans="13:13" x14ac:dyDescent="0.25">
      <c r="M4599" s="7"/>
    </row>
    <row r="4600" spans="13:13" x14ac:dyDescent="0.25">
      <c r="M4600" s="7"/>
    </row>
    <row r="4601" spans="13:13" x14ac:dyDescent="0.25">
      <c r="M4601" s="7"/>
    </row>
    <row r="4602" spans="13:13" x14ac:dyDescent="0.25">
      <c r="M4602" s="7"/>
    </row>
    <row r="4603" spans="13:13" x14ac:dyDescent="0.25">
      <c r="M4603" s="7"/>
    </row>
    <row r="4604" spans="13:13" x14ac:dyDescent="0.25">
      <c r="M4604" s="7"/>
    </row>
    <row r="4605" spans="13:13" x14ac:dyDescent="0.25">
      <c r="M4605" s="7"/>
    </row>
    <row r="4606" spans="13:13" x14ac:dyDescent="0.25">
      <c r="M4606" s="7"/>
    </row>
    <row r="4607" spans="13:13" x14ac:dyDescent="0.25">
      <c r="M4607" s="7"/>
    </row>
    <row r="4608" spans="13:13" x14ac:dyDescent="0.25">
      <c r="M4608" s="7"/>
    </row>
    <row r="4609" spans="13:13" x14ac:dyDescent="0.25">
      <c r="M4609" s="7"/>
    </row>
    <row r="4610" spans="13:13" x14ac:dyDescent="0.25">
      <c r="M4610" s="7"/>
    </row>
    <row r="4611" spans="13:13" x14ac:dyDescent="0.25">
      <c r="M4611" s="7"/>
    </row>
    <row r="4612" spans="13:13" x14ac:dyDescent="0.25">
      <c r="M4612" s="7"/>
    </row>
    <row r="4613" spans="13:13" x14ac:dyDescent="0.25">
      <c r="M4613" s="7"/>
    </row>
    <row r="4614" spans="13:13" x14ac:dyDescent="0.25">
      <c r="M4614" s="7"/>
    </row>
    <row r="4615" spans="13:13" x14ac:dyDescent="0.25">
      <c r="M4615" s="7"/>
    </row>
    <row r="4616" spans="13:13" x14ac:dyDescent="0.25">
      <c r="M4616" s="7"/>
    </row>
    <row r="4617" spans="13:13" x14ac:dyDescent="0.25">
      <c r="M4617" s="7"/>
    </row>
    <row r="4618" spans="13:13" x14ac:dyDescent="0.25">
      <c r="M4618" s="7"/>
    </row>
    <row r="4619" spans="13:13" x14ac:dyDescent="0.25">
      <c r="M4619" s="7"/>
    </row>
    <row r="4620" spans="13:13" x14ac:dyDescent="0.25">
      <c r="M4620" s="7"/>
    </row>
    <row r="4621" spans="13:13" x14ac:dyDescent="0.25">
      <c r="M4621" s="7"/>
    </row>
    <row r="4622" spans="13:13" x14ac:dyDescent="0.25">
      <c r="M4622" s="7"/>
    </row>
    <row r="4623" spans="13:13" x14ac:dyDescent="0.25">
      <c r="M4623" s="7"/>
    </row>
    <row r="4624" spans="13:13" x14ac:dyDescent="0.25">
      <c r="M4624" s="7"/>
    </row>
    <row r="4625" spans="13:13" x14ac:dyDescent="0.25">
      <c r="M4625" s="7"/>
    </row>
    <row r="4626" spans="13:13" x14ac:dyDescent="0.25">
      <c r="M4626" s="7"/>
    </row>
    <row r="4627" spans="13:13" x14ac:dyDescent="0.25">
      <c r="M4627" s="7"/>
    </row>
    <row r="4628" spans="13:13" x14ac:dyDescent="0.25">
      <c r="M4628" s="7"/>
    </row>
    <row r="4629" spans="13:13" x14ac:dyDescent="0.25">
      <c r="M4629" s="7"/>
    </row>
    <row r="4630" spans="13:13" x14ac:dyDescent="0.25">
      <c r="M4630" s="7"/>
    </row>
    <row r="4631" spans="13:13" x14ac:dyDescent="0.25">
      <c r="M4631" s="7"/>
    </row>
    <row r="4632" spans="13:13" x14ac:dyDescent="0.25">
      <c r="M4632" s="7"/>
    </row>
    <row r="4633" spans="13:13" x14ac:dyDescent="0.25">
      <c r="M4633" s="7"/>
    </row>
    <row r="4634" spans="13:13" x14ac:dyDescent="0.25">
      <c r="M4634" s="7"/>
    </row>
    <row r="4635" spans="13:13" x14ac:dyDescent="0.25">
      <c r="M4635" s="7"/>
    </row>
    <row r="4636" spans="13:13" x14ac:dyDescent="0.25">
      <c r="M4636" s="7"/>
    </row>
    <row r="4637" spans="13:13" x14ac:dyDescent="0.25">
      <c r="M4637" s="7"/>
    </row>
    <row r="4638" spans="13:13" x14ac:dyDescent="0.25">
      <c r="M4638" s="7"/>
    </row>
    <row r="4639" spans="13:13" x14ac:dyDescent="0.25">
      <c r="M4639" s="7"/>
    </row>
    <row r="4640" spans="13:13" x14ac:dyDescent="0.25">
      <c r="M4640" s="7"/>
    </row>
    <row r="4641" spans="13:13" x14ac:dyDescent="0.25">
      <c r="M4641" s="7"/>
    </row>
    <row r="4642" spans="13:13" x14ac:dyDescent="0.25">
      <c r="M4642" s="7"/>
    </row>
    <row r="4643" spans="13:13" x14ac:dyDescent="0.25">
      <c r="M4643" s="7"/>
    </row>
    <row r="4644" spans="13:13" x14ac:dyDescent="0.25">
      <c r="M4644" s="7"/>
    </row>
    <row r="4645" spans="13:13" x14ac:dyDescent="0.25">
      <c r="M4645" s="7"/>
    </row>
    <row r="4646" spans="13:13" x14ac:dyDescent="0.25">
      <c r="M4646" s="7"/>
    </row>
    <row r="4647" spans="13:13" x14ac:dyDescent="0.25">
      <c r="M4647" s="7"/>
    </row>
    <row r="4648" spans="13:13" x14ac:dyDescent="0.25">
      <c r="M4648" s="7"/>
    </row>
    <row r="4649" spans="13:13" x14ac:dyDescent="0.25">
      <c r="M4649" s="7"/>
    </row>
    <row r="4650" spans="13:13" x14ac:dyDescent="0.25">
      <c r="M4650" s="7"/>
    </row>
    <row r="4651" spans="13:13" x14ac:dyDescent="0.25">
      <c r="M4651" s="7"/>
    </row>
    <row r="4652" spans="13:13" x14ac:dyDescent="0.25">
      <c r="M4652" s="7"/>
    </row>
    <row r="4653" spans="13:13" x14ac:dyDescent="0.25">
      <c r="M4653" s="7"/>
    </row>
    <row r="4654" spans="13:13" x14ac:dyDescent="0.25">
      <c r="M4654" s="7"/>
    </row>
    <row r="4655" spans="13:13" x14ac:dyDescent="0.25">
      <c r="M4655" s="7"/>
    </row>
    <row r="4656" spans="13:13" x14ac:dyDescent="0.25">
      <c r="M4656" s="7"/>
    </row>
    <row r="4657" spans="13:13" x14ac:dyDescent="0.25">
      <c r="M4657" s="7"/>
    </row>
    <row r="4658" spans="13:13" x14ac:dyDescent="0.25">
      <c r="M4658" s="7"/>
    </row>
    <row r="4659" spans="13:13" x14ac:dyDescent="0.25">
      <c r="M4659" s="7"/>
    </row>
    <row r="4660" spans="13:13" x14ac:dyDescent="0.25">
      <c r="M4660" s="7"/>
    </row>
    <row r="4661" spans="13:13" x14ac:dyDescent="0.25">
      <c r="M4661" s="7"/>
    </row>
    <row r="4662" spans="13:13" x14ac:dyDescent="0.25">
      <c r="M4662" s="7"/>
    </row>
    <row r="4663" spans="13:13" x14ac:dyDescent="0.25">
      <c r="M4663" s="7"/>
    </row>
    <row r="4664" spans="13:13" x14ac:dyDescent="0.25">
      <c r="M4664" s="7"/>
    </row>
    <row r="4665" spans="13:13" x14ac:dyDescent="0.25">
      <c r="M4665" s="7"/>
    </row>
    <row r="4666" spans="13:13" x14ac:dyDescent="0.25">
      <c r="M4666" s="7"/>
    </row>
    <row r="4667" spans="13:13" x14ac:dyDescent="0.25">
      <c r="M4667" s="7"/>
    </row>
    <row r="4668" spans="13:13" x14ac:dyDescent="0.25">
      <c r="M4668" s="7"/>
    </row>
    <row r="4669" spans="13:13" x14ac:dyDescent="0.25">
      <c r="M4669" s="7"/>
    </row>
    <row r="4670" spans="13:13" x14ac:dyDescent="0.25">
      <c r="M4670" s="7"/>
    </row>
    <row r="4671" spans="13:13" x14ac:dyDescent="0.25">
      <c r="M4671" s="7"/>
    </row>
    <row r="4672" spans="13:13" x14ac:dyDescent="0.25">
      <c r="M4672" s="7"/>
    </row>
    <row r="4673" spans="13:13" x14ac:dyDescent="0.25">
      <c r="M4673" s="7"/>
    </row>
    <row r="4674" spans="13:13" x14ac:dyDescent="0.25">
      <c r="M4674" s="7"/>
    </row>
    <row r="4675" spans="13:13" x14ac:dyDescent="0.25">
      <c r="M4675" s="7"/>
    </row>
    <row r="4676" spans="13:13" x14ac:dyDescent="0.25">
      <c r="M4676" s="7"/>
    </row>
    <row r="4677" spans="13:13" x14ac:dyDescent="0.25">
      <c r="M4677" s="7"/>
    </row>
    <row r="4678" spans="13:13" x14ac:dyDescent="0.25">
      <c r="M4678" s="7"/>
    </row>
    <row r="4679" spans="13:13" x14ac:dyDescent="0.25">
      <c r="M4679" s="7"/>
    </row>
    <row r="4680" spans="13:13" x14ac:dyDescent="0.25">
      <c r="M4680" s="7"/>
    </row>
    <row r="4681" spans="13:13" x14ac:dyDescent="0.25">
      <c r="M4681" s="7"/>
    </row>
    <row r="4682" spans="13:13" x14ac:dyDescent="0.25">
      <c r="M4682" s="7"/>
    </row>
    <row r="4683" spans="13:13" x14ac:dyDescent="0.25">
      <c r="M4683" s="7"/>
    </row>
    <row r="4684" spans="13:13" x14ac:dyDescent="0.25">
      <c r="M4684" s="7"/>
    </row>
    <row r="4685" spans="13:13" x14ac:dyDescent="0.25">
      <c r="M4685" s="7"/>
    </row>
    <row r="4686" spans="13:13" x14ac:dyDescent="0.25">
      <c r="M4686" s="7"/>
    </row>
    <row r="4687" spans="13:13" x14ac:dyDescent="0.25">
      <c r="M4687" s="7"/>
    </row>
    <row r="4688" spans="13:13" x14ac:dyDescent="0.25">
      <c r="M4688" s="7"/>
    </row>
    <row r="4689" spans="13:13" x14ac:dyDescent="0.25">
      <c r="M4689" s="7"/>
    </row>
    <row r="4690" spans="13:13" x14ac:dyDescent="0.25">
      <c r="M4690" s="7"/>
    </row>
    <row r="4691" spans="13:13" x14ac:dyDescent="0.25">
      <c r="M4691" s="7"/>
    </row>
    <row r="4692" spans="13:13" x14ac:dyDescent="0.25">
      <c r="M4692" s="7"/>
    </row>
    <row r="4693" spans="13:13" x14ac:dyDescent="0.25">
      <c r="M4693" s="7"/>
    </row>
    <row r="4694" spans="13:13" x14ac:dyDescent="0.25">
      <c r="M4694" s="7"/>
    </row>
    <row r="4695" spans="13:13" x14ac:dyDescent="0.25">
      <c r="M4695" s="7"/>
    </row>
    <row r="4696" spans="13:13" x14ac:dyDescent="0.25">
      <c r="M4696" s="7"/>
    </row>
    <row r="4697" spans="13:13" x14ac:dyDescent="0.25">
      <c r="M4697" s="7"/>
    </row>
    <row r="4698" spans="13:13" x14ac:dyDescent="0.25">
      <c r="M4698" s="7"/>
    </row>
    <row r="4699" spans="13:13" x14ac:dyDescent="0.25">
      <c r="M4699" s="7"/>
    </row>
    <row r="4700" spans="13:13" x14ac:dyDescent="0.25">
      <c r="M4700" s="7"/>
    </row>
    <row r="4701" spans="13:13" x14ac:dyDescent="0.25">
      <c r="M4701" s="7"/>
    </row>
    <row r="4702" spans="13:13" x14ac:dyDescent="0.25">
      <c r="M4702" s="7"/>
    </row>
    <row r="4703" spans="13:13" x14ac:dyDescent="0.25">
      <c r="M4703" s="7"/>
    </row>
    <row r="4704" spans="13:13" x14ac:dyDescent="0.25">
      <c r="M4704" s="7"/>
    </row>
    <row r="4705" spans="13:13" x14ac:dyDescent="0.25">
      <c r="M4705" s="7"/>
    </row>
    <row r="4706" spans="13:13" x14ac:dyDescent="0.25">
      <c r="M4706" s="7"/>
    </row>
    <row r="4707" spans="13:13" x14ac:dyDescent="0.25">
      <c r="M4707" s="7"/>
    </row>
    <row r="4708" spans="13:13" x14ac:dyDescent="0.25">
      <c r="M4708" s="7"/>
    </row>
    <row r="4709" spans="13:13" x14ac:dyDescent="0.25">
      <c r="M4709" s="7"/>
    </row>
    <row r="4710" spans="13:13" x14ac:dyDescent="0.25">
      <c r="M4710" s="7"/>
    </row>
    <row r="4711" spans="13:13" x14ac:dyDescent="0.25">
      <c r="M4711" s="7"/>
    </row>
    <row r="4712" spans="13:13" x14ac:dyDescent="0.25">
      <c r="M4712" s="7"/>
    </row>
    <row r="4713" spans="13:13" x14ac:dyDescent="0.25">
      <c r="M4713" s="7"/>
    </row>
    <row r="4714" spans="13:13" x14ac:dyDescent="0.25">
      <c r="M4714" s="7"/>
    </row>
    <row r="4715" spans="13:13" x14ac:dyDescent="0.25">
      <c r="M4715" s="7"/>
    </row>
    <row r="4716" spans="13:13" x14ac:dyDescent="0.25">
      <c r="M4716" s="7"/>
    </row>
    <row r="4717" spans="13:13" x14ac:dyDescent="0.25">
      <c r="M4717" s="7"/>
    </row>
    <row r="4718" spans="13:13" x14ac:dyDescent="0.25">
      <c r="M4718" s="7"/>
    </row>
    <row r="4719" spans="13:13" x14ac:dyDescent="0.25">
      <c r="M4719" s="7"/>
    </row>
    <row r="4720" spans="13:13" x14ac:dyDescent="0.25">
      <c r="M4720" s="7"/>
    </row>
    <row r="4721" spans="13:13" x14ac:dyDescent="0.25">
      <c r="M4721" s="7"/>
    </row>
    <row r="4722" spans="13:13" x14ac:dyDescent="0.25">
      <c r="M4722" s="7"/>
    </row>
    <row r="4723" spans="13:13" x14ac:dyDescent="0.25">
      <c r="M4723" s="7"/>
    </row>
    <row r="4724" spans="13:13" x14ac:dyDescent="0.25">
      <c r="M4724" s="7"/>
    </row>
    <row r="4725" spans="13:13" x14ac:dyDescent="0.25">
      <c r="M4725" s="7"/>
    </row>
    <row r="4726" spans="13:13" x14ac:dyDescent="0.25">
      <c r="M4726" s="7"/>
    </row>
    <row r="4727" spans="13:13" x14ac:dyDescent="0.25">
      <c r="M4727" s="7"/>
    </row>
    <row r="4728" spans="13:13" x14ac:dyDescent="0.25">
      <c r="M4728" s="7"/>
    </row>
    <row r="4729" spans="13:13" x14ac:dyDescent="0.25">
      <c r="M4729" s="7"/>
    </row>
    <row r="4730" spans="13:13" x14ac:dyDescent="0.25">
      <c r="M4730" s="7"/>
    </row>
    <row r="4731" spans="13:13" x14ac:dyDescent="0.25">
      <c r="M4731" s="7"/>
    </row>
    <row r="4732" spans="13:13" x14ac:dyDescent="0.25">
      <c r="M4732" s="7"/>
    </row>
    <row r="4733" spans="13:13" x14ac:dyDescent="0.25">
      <c r="M4733" s="7"/>
    </row>
    <row r="4734" spans="13:13" x14ac:dyDescent="0.25">
      <c r="M4734" s="7"/>
    </row>
    <row r="4735" spans="13:13" x14ac:dyDescent="0.25">
      <c r="M4735" s="7"/>
    </row>
    <row r="4736" spans="13:13" x14ac:dyDescent="0.25">
      <c r="M4736" s="7"/>
    </row>
    <row r="4737" spans="13:13" x14ac:dyDescent="0.25">
      <c r="M4737" s="7"/>
    </row>
    <row r="4738" spans="13:13" x14ac:dyDescent="0.25">
      <c r="M4738" s="7"/>
    </row>
    <row r="4739" spans="13:13" x14ac:dyDescent="0.25">
      <c r="M4739" s="7"/>
    </row>
    <row r="4740" spans="13:13" x14ac:dyDescent="0.25">
      <c r="M4740" s="7"/>
    </row>
    <row r="4741" spans="13:13" x14ac:dyDescent="0.25">
      <c r="M4741" s="7"/>
    </row>
    <row r="4742" spans="13:13" x14ac:dyDescent="0.25">
      <c r="M4742" s="7"/>
    </row>
    <row r="4743" spans="13:13" x14ac:dyDescent="0.25">
      <c r="M4743" s="7"/>
    </row>
    <row r="4744" spans="13:13" x14ac:dyDescent="0.25">
      <c r="M4744" s="7"/>
    </row>
    <row r="4745" spans="13:13" x14ac:dyDescent="0.25">
      <c r="M4745" s="7"/>
    </row>
    <row r="4746" spans="13:13" x14ac:dyDescent="0.25">
      <c r="M4746" s="7"/>
    </row>
    <row r="4747" spans="13:13" x14ac:dyDescent="0.25">
      <c r="M4747" s="7"/>
    </row>
    <row r="4748" spans="13:13" x14ac:dyDescent="0.25">
      <c r="M4748" s="7"/>
    </row>
    <row r="4749" spans="13:13" x14ac:dyDescent="0.25">
      <c r="M4749" s="7"/>
    </row>
    <row r="4750" spans="13:13" x14ac:dyDescent="0.25">
      <c r="M4750" s="7"/>
    </row>
    <row r="4751" spans="13:13" x14ac:dyDescent="0.25">
      <c r="M4751" s="7"/>
    </row>
    <row r="4752" spans="13:13" x14ac:dyDescent="0.25">
      <c r="M4752" s="7"/>
    </row>
    <row r="4753" spans="13:13" x14ac:dyDescent="0.25">
      <c r="M4753" s="7"/>
    </row>
    <row r="4754" spans="13:13" x14ac:dyDescent="0.25">
      <c r="M4754" s="7"/>
    </row>
    <row r="4755" spans="13:13" x14ac:dyDescent="0.25">
      <c r="M4755" s="7"/>
    </row>
    <row r="4756" spans="13:13" x14ac:dyDescent="0.25">
      <c r="M4756" s="7"/>
    </row>
    <row r="4757" spans="13:13" x14ac:dyDescent="0.25">
      <c r="M4757" s="7"/>
    </row>
    <row r="4758" spans="13:13" x14ac:dyDescent="0.25">
      <c r="M4758" s="7"/>
    </row>
    <row r="4759" spans="13:13" x14ac:dyDescent="0.25">
      <c r="M4759" s="7"/>
    </row>
    <row r="4760" spans="13:13" x14ac:dyDescent="0.25">
      <c r="M4760" s="7"/>
    </row>
    <row r="4761" spans="13:13" x14ac:dyDescent="0.25">
      <c r="M4761" s="7"/>
    </row>
    <row r="4762" spans="13:13" x14ac:dyDescent="0.25">
      <c r="M4762" s="7"/>
    </row>
    <row r="4763" spans="13:13" x14ac:dyDescent="0.25">
      <c r="M4763" s="7"/>
    </row>
    <row r="4764" spans="13:13" x14ac:dyDescent="0.25">
      <c r="M4764" s="7"/>
    </row>
    <row r="4765" spans="13:13" x14ac:dyDescent="0.25">
      <c r="M4765" s="7"/>
    </row>
    <row r="4766" spans="13:13" x14ac:dyDescent="0.25">
      <c r="M4766" s="7"/>
    </row>
    <row r="4767" spans="13:13" x14ac:dyDescent="0.25">
      <c r="M4767" s="7"/>
    </row>
    <row r="4768" spans="13:13" x14ac:dyDescent="0.25">
      <c r="M4768" s="7"/>
    </row>
    <row r="4769" spans="13:13" x14ac:dyDescent="0.25">
      <c r="M4769" s="7"/>
    </row>
    <row r="4770" spans="13:13" x14ac:dyDescent="0.25">
      <c r="M4770" s="7"/>
    </row>
    <row r="4771" spans="13:13" x14ac:dyDescent="0.25">
      <c r="M4771" s="7"/>
    </row>
    <row r="4772" spans="13:13" x14ac:dyDescent="0.25">
      <c r="M4772" s="7"/>
    </row>
    <row r="4773" spans="13:13" x14ac:dyDescent="0.25">
      <c r="M4773" s="7"/>
    </row>
    <row r="4774" spans="13:13" x14ac:dyDescent="0.25">
      <c r="M4774" s="7"/>
    </row>
    <row r="4775" spans="13:13" x14ac:dyDescent="0.25">
      <c r="M4775" s="7"/>
    </row>
    <row r="4776" spans="13:13" x14ac:dyDescent="0.25">
      <c r="M4776" s="7"/>
    </row>
    <row r="4777" spans="13:13" x14ac:dyDescent="0.25">
      <c r="M4777" s="7"/>
    </row>
    <row r="4778" spans="13:13" x14ac:dyDescent="0.25">
      <c r="M4778" s="7"/>
    </row>
    <row r="4779" spans="13:13" x14ac:dyDescent="0.25">
      <c r="M4779" s="7"/>
    </row>
    <row r="4780" spans="13:13" x14ac:dyDescent="0.25">
      <c r="M4780" s="7"/>
    </row>
    <row r="4781" spans="13:13" x14ac:dyDescent="0.25">
      <c r="M4781" s="7"/>
    </row>
    <row r="4782" spans="13:13" x14ac:dyDescent="0.25">
      <c r="M4782" s="7"/>
    </row>
    <row r="4783" spans="13:13" x14ac:dyDescent="0.25">
      <c r="M4783" s="7"/>
    </row>
    <row r="4784" spans="13:13" x14ac:dyDescent="0.25">
      <c r="M4784" s="7"/>
    </row>
    <row r="4785" spans="13:13" x14ac:dyDescent="0.25">
      <c r="M4785" s="7"/>
    </row>
    <row r="4786" spans="13:13" x14ac:dyDescent="0.25">
      <c r="M4786" s="7"/>
    </row>
    <row r="4787" spans="13:13" x14ac:dyDescent="0.25">
      <c r="M4787" s="7"/>
    </row>
    <row r="4788" spans="13:13" x14ac:dyDescent="0.25">
      <c r="M4788" s="7"/>
    </row>
    <row r="4789" spans="13:13" x14ac:dyDescent="0.25">
      <c r="M4789" s="7"/>
    </row>
    <row r="4790" spans="13:13" x14ac:dyDescent="0.25">
      <c r="M4790" s="7"/>
    </row>
    <row r="4791" spans="13:13" x14ac:dyDescent="0.25">
      <c r="M4791" s="7"/>
    </row>
    <row r="4792" spans="13:13" x14ac:dyDescent="0.25">
      <c r="M4792" s="7"/>
    </row>
    <row r="4793" spans="13:13" x14ac:dyDescent="0.25">
      <c r="M4793" s="7"/>
    </row>
    <row r="4794" spans="13:13" x14ac:dyDescent="0.25">
      <c r="M4794" s="7"/>
    </row>
    <row r="4795" spans="13:13" x14ac:dyDescent="0.25">
      <c r="M4795" s="7"/>
    </row>
    <row r="4796" spans="13:13" x14ac:dyDescent="0.25">
      <c r="M4796" s="7"/>
    </row>
    <row r="4797" spans="13:13" x14ac:dyDescent="0.25">
      <c r="M4797" s="7"/>
    </row>
    <row r="4798" spans="13:13" x14ac:dyDescent="0.25">
      <c r="M4798" s="7"/>
    </row>
    <row r="4799" spans="13:13" x14ac:dyDescent="0.25">
      <c r="M4799" s="7"/>
    </row>
    <row r="4800" spans="13:13" x14ac:dyDescent="0.25">
      <c r="M4800" s="7"/>
    </row>
    <row r="4801" spans="13:13" x14ac:dyDescent="0.25">
      <c r="M4801" s="7"/>
    </row>
    <row r="4802" spans="13:13" x14ac:dyDescent="0.25">
      <c r="M4802" s="7"/>
    </row>
    <row r="4803" spans="13:13" x14ac:dyDescent="0.25">
      <c r="M4803" s="7"/>
    </row>
    <row r="4804" spans="13:13" x14ac:dyDescent="0.25">
      <c r="M4804" s="7"/>
    </row>
    <row r="4805" spans="13:13" x14ac:dyDescent="0.25">
      <c r="M4805" s="7"/>
    </row>
    <row r="4806" spans="13:13" x14ac:dyDescent="0.25">
      <c r="M4806" s="7"/>
    </row>
    <row r="4807" spans="13:13" x14ac:dyDescent="0.25">
      <c r="M4807" s="7"/>
    </row>
    <row r="4808" spans="13:13" x14ac:dyDescent="0.25">
      <c r="M4808" s="7"/>
    </row>
    <row r="4809" spans="13:13" x14ac:dyDescent="0.25">
      <c r="M4809" s="7"/>
    </row>
    <row r="4810" spans="13:13" x14ac:dyDescent="0.25">
      <c r="M4810" s="7"/>
    </row>
    <row r="4811" spans="13:13" x14ac:dyDescent="0.25">
      <c r="M4811" s="7"/>
    </row>
    <row r="4812" spans="13:13" x14ac:dyDescent="0.25">
      <c r="M4812" s="7"/>
    </row>
    <row r="4813" spans="13:13" x14ac:dyDescent="0.25">
      <c r="M4813" s="7"/>
    </row>
    <row r="4814" spans="13:13" x14ac:dyDescent="0.25">
      <c r="M4814" s="7"/>
    </row>
    <row r="4815" spans="13:13" x14ac:dyDescent="0.25">
      <c r="M4815" s="7"/>
    </row>
    <row r="4816" spans="13:13" x14ac:dyDescent="0.25">
      <c r="M4816" s="7"/>
    </row>
    <row r="4817" spans="13:13" x14ac:dyDescent="0.25">
      <c r="M4817" s="7"/>
    </row>
    <row r="4818" spans="13:13" x14ac:dyDescent="0.25">
      <c r="M4818" s="7"/>
    </row>
    <row r="4819" spans="13:13" x14ac:dyDescent="0.25">
      <c r="M4819" s="7"/>
    </row>
    <row r="4820" spans="13:13" x14ac:dyDescent="0.25">
      <c r="M4820" s="7"/>
    </row>
    <row r="4821" spans="13:13" x14ac:dyDescent="0.25">
      <c r="M4821" s="7"/>
    </row>
    <row r="4822" spans="13:13" x14ac:dyDescent="0.25">
      <c r="M4822" s="7"/>
    </row>
    <row r="4823" spans="13:13" x14ac:dyDescent="0.25">
      <c r="M4823" s="7"/>
    </row>
    <row r="4824" spans="13:13" x14ac:dyDescent="0.25">
      <c r="M4824" s="7"/>
    </row>
    <row r="4825" spans="13:13" x14ac:dyDescent="0.25">
      <c r="M4825" s="7"/>
    </row>
    <row r="4826" spans="13:13" x14ac:dyDescent="0.25">
      <c r="M4826" s="7"/>
    </row>
    <row r="4827" spans="13:13" x14ac:dyDescent="0.25">
      <c r="M4827" s="7"/>
    </row>
    <row r="4828" spans="13:13" x14ac:dyDescent="0.25">
      <c r="M4828" s="7"/>
    </row>
    <row r="4829" spans="13:13" x14ac:dyDescent="0.25">
      <c r="M4829" s="7"/>
    </row>
    <row r="4830" spans="13:13" x14ac:dyDescent="0.25">
      <c r="M4830" s="7"/>
    </row>
    <row r="4831" spans="13:13" x14ac:dyDescent="0.25">
      <c r="M4831" s="7"/>
    </row>
    <row r="4832" spans="13:13" x14ac:dyDescent="0.25">
      <c r="M4832" s="7"/>
    </row>
    <row r="4833" spans="13:13" x14ac:dyDescent="0.25">
      <c r="M4833" s="7"/>
    </row>
    <row r="4834" spans="13:13" x14ac:dyDescent="0.25">
      <c r="M4834" s="7"/>
    </row>
    <row r="4835" spans="13:13" x14ac:dyDescent="0.25">
      <c r="M4835" s="7"/>
    </row>
    <row r="4836" spans="13:13" x14ac:dyDescent="0.25">
      <c r="M4836" s="7"/>
    </row>
    <row r="4837" spans="13:13" x14ac:dyDescent="0.25">
      <c r="M4837" s="7"/>
    </row>
    <row r="4838" spans="13:13" x14ac:dyDescent="0.25">
      <c r="M4838" s="7"/>
    </row>
    <row r="4839" spans="13:13" x14ac:dyDescent="0.25">
      <c r="M4839" s="7"/>
    </row>
    <row r="4840" spans="13:13" x14ac:dyDescent="0.25">
      <c r="M4840" s="7"/>
    </row>
    <row r="4841" spans="13:13" x14ac:dyDescent="0.25">
      <c r="M4841" s="7"/>
    </row>
    <row r="4842" spans="13:13" x14ac:dyDescent="0.25">
      <c r="M4842" s="7"/>
    </row>
    <row r="4843" spans="13:13" x14ac:dyDescent="0.25">
      <c r="M4843" s="7"/>
    </row>
    <row r="4844" spans="13:13" x14ac:dyDescent="0.25">
      <c r="M4844" s="7"/>
    </row>
    <row r="4845" spans="13:13" x14ac:dyDescent="0.25">
      <c r="M4845" s="7"/>
    </row>
    <row r="4846" spans="13:13" x14ac:dyDescent="0.25">
      <c r="M4846" s="7"/>
    </row>
    <row r="4847" spans="13:13" x14ac:dyDescent="0.25">
      <c r="M4847" s="7"/>
    </row>
    <row r="4848" spans="13:13" x14ac:dyDescent="0.25">
      <c r="M4848" s="7"/>
    </row>
    <row r="4849" spans="13:13" x14ac:dyDescent="0.25">
      <c r="M4849" s="7"/>
    </row>
    <row r="4850" spans="13:13" x14ac:dyDescent="0.25">
      <c r="M4850" s="7"/>
    </row>
    <row r="4851" spans="13:13" x14ac:dyDescent="0.25">
      <c r="M4851" s="7"/>
    </row>
    <row r="4852" spans="13:13" x14ac:dyDescent="0.25">
      <c r="M4852" s="7"/>
    </row>
    <row r="4853" spans="13:13" x14ac:dyDescent="0.25">
      <c r="M4853" s="7"/>
    </row>
    <row r="4854" spans="13:13" x14ac:dyDescent="0.25">
      <c r="M4854" s="7"/>
    </row>
    <row r="4855" spans="13:13" x14ac:dyDescent="0.25">
      <c r="M4855" s="7"/>
    </row>
    <row r="4856" spans="13:13" x14ac:dyDescent="0.25">
      <c r="M4856" s="7"/>
    </row>
    <row r="4857" spans="13:13" x14ac:dyDescent="0.25">
      <c r="M4857" s="7"/>
    </row>
    <row r="4858" spans="13:13" x14ac:dyDescent="0.25">
      <c r="M4858" s="7"/>
    </row>
    <row r="4859" spans="13:13" x14ac:dyDescent="0.25">
      <c r="M4859" s="7"/>
    </row>
    <row r="4860" spans="13:13" x14ac:dyDescent="0.25">
      <c r="M4860" s="7"/>
    </row>
    <row r="4861" spans="13:13" x14ac:dyDescent="0.25">
      <c r="M4861" s="7"/>
    </row>
    <row r="4862" spans="13:13" x14ac:dyDescent="0.25">
      <c r="M4862" s="7"/>
    </row>
    <row r="4863" spans="13:13" x14ac:dyDescent="0.25">
      <c r="M4863" s="7"/>
    </row>
    <row r="4864" spans="13:13" x14ac:dyDescent="0.25">
      <c r="M4864" s="7"/>
    </row>
    <row r="4865" spans="13:13" x14ac:dyDescent="0.25">
      <c r="M4865" s="7"/>
    </row>
    <row r="4866" spans="13:13" x14ac:dyDescent="0.25">
      <c r="M4866" s="7"/>
    </row>
    <row r="4867" spans="13:13" x14ac:dyDescent="0.25">
      <c r="M4867" s="7"/>
    </row>
    <row r="4868" spans="13:13" x14ac:dyDescent="0.25">
      <c r="M4868" s="7"/>
    </row>
    <row r="4869" spans="13:13" x14ac:dyDescent="0.25">
      <c r="M4869" s="7"/>
    </row>
    <row r="4870" spans="13:13" x14ac:dyDescent="0.25">
      <c r="M4870" s="7"/>
    </row>
    <row r="4871" spans="13:13" x14ac:dyDescent="0.25">
      <c r="M4871" s="7"/>
    </row>
    <row r="4872" spans="13:13" x14ac:dyDescent="0.25">
      <c r="M4872" s="7"/>
    </row>
    <row r="4873" spans="13:13" x14ac:dyDescent="0.25">
      <c r="M4873" s="7"/>
    </row>
    <row r="4874" spans="13:13" x14ac:dyDescent="0.25">
      <c r="M4874" s="7"/>
    </row>
    <row r="4875" spans="13:13" x14ac:dyDescent="0.25">
      <c r="M4875" s="7"/>
    </row>
    <row r="4876" spans="13:13" x14ac:dyDescent="0.25">
      <c r="M4876" s="7"/>
    </row>
    <row r="4877" spans="13:13" x14ac:dyDescent="0.25">
      <c r="M4877" s="7"/>
    </row>
    <row r="4878" spans="13:13" x14ac:dyDescent="0.25">
      <c r="M4878" s="7"/>
    </row>
    <row r="4879" spans="13:13" x14ac:dyDescent="0.25">
      <c r="M4879" s="7"/>
    </row>
    <row r="4880" spans="13:13" x14ac:dyDescent="0.25">
      <c r="M4880" s="7"/>
    </row>
    <row r="4881" spans="13:13" x14ac:dyDescent="0.25">
      <c r="M4881" s="7"/>
    </row>
    <row r="4882" spans="13:13" x14ac:dyDescent="0.25">
      <c r="M4882" s="7"/>
    </row>
    <row r="4883" spans="13:13" x14ac:dyDescent="0.25">
      <c r="M4883" s="7"/>
    </row>
    <row r="4884" spans="13:13" x14ac:dyDescent="0.25">
      <c r="M4884" s="7"/>
    </row>
    <row r="4885" spans="13:13" x14ac:dyDescent="0.25">
      <c r="M4885" s="7"/>
    </row>
    <row r="4886" spans="13:13" x14ac:dyDescent="0.25">
      <c r="M4886" s="7"/>
    </row>
    <row r="4887" spans="13:13" x14ac:dyDescent="0.25">
      <c r="M4887" s="7"/>
    </row>
    <row r="4888" spans="13:13" x14ac:dyDescent="0.25">
      <c r="M4888" s="7"/>
    </row>
    <row r="4889" spans="13:13" x14ac:dyDescent="0.25">
      <c r="M4889" s="7"/>
    </row>
    <row r="4890" spans="13:13" x14ac:dyDescent="0.25">
      <c r="M4890" s="7"/>
    </row>
    <row r="4891" spans="13:13" x14ac:dyDescent="0.25">
      <c r="M4891" s="7"/>
    </row>
    <row r="4892" spans="13:13" x14ac:dyDescent="0.25">
      <c r="M4892" s="7"/>
    </row>
    <row r="4893" spans="13:13" x14ac:dyDescent="0.25">
      <c r="M4893" s="7"/>
    </row>
    <row r="4894" spans="13:13" x14ac:dyDescent="0.25">
      <c r="M4894" s="7"/>
    </row>
    <row r="4895" spans="13:13" x14ac:dyDescent="0.25">
      <c r="M4895" s="7"/>
    </row>
    <row r="4896" spans="13:13" x14ac:dyDescent="0.25">
      <c r="M4896" s="7"/>
    </row>
    <row r="4897" spans="13:13" x14ac:dyDescent="0.25">
      <c r="M4897" s="7"/>
    </row>
    <row r="4898" spans="13:13" x14ac:dyDescent="0.25">
      <c r="M4898" s="7"/>
    </row>
    <row r="4899" spans="13:13" x14ac:dyDescent="0.25">
      <c r="M4899" s="7"/>
    </row>
    <row r="4900" spans="13:13" x14ac:dyDescent="0.25">
      <c r="M4900" s="7"/>
    </row>
    <row r="4901" spans="13:13" x14ac:dyDescent="0.25">
      <c r="M4901" s="7"/>
    </row>
    <row r="4902" spans="13:13" x14ac:dyDescent="0.25">
      <c r="M4902" s="7"/>
    </row>
    <row r="4903" spans="13:13" x14ac:dyDescent="0.25">
      <c r="M4903" s="7"/>
    </row>
    <row r="4904" spans="13:13" x14ac:dyDescent="0.25">
      <c r="M4904" s="7"/>
    </row>
    <row r="4905" spans="13:13" x14ac:dyDescent="0.25">
      <c r="M4905" s="7"/>
    </row>
    <row r="4906" spans="13:13" x14ac:dyDescent="0.25">
      <c r="M4906" s="7"/>
    </row>
    <row r="4907" spans="13:13" x14ac:dyDescent="0.25">
      <c r="M4907" s="7"/>
    </row>
    <row r="4908" spans="13:13" x14ac:dyDescent="0.25">
      <c r="M4908" s="7"/>
    </row>
    <row r="4909" spans="13:13" x14ac:dyDescent="0.25">
      <c r="M4909" s="7"/>
    </row>
    <row r="4910" spans="13:13" x14ac:dyDescent="0.25">
      <c r="M4910" s="7"/>
    </row>
    <row r="4911" spans="13:13" x14ac:dyDescent="0.25">
      <c r="M4911" s="7"/>
    </row>
    <row r="4912" spans="13:13" x14ac:dyDescent="0.25">
      <c r="M4912" s="7"/>
    </row>
    <row r="4913" spans="13:13" x14ac:dyDescent="0.25">
      <c r="M4913" s="7"/>
    </row>
    <row r="4914" spans="13:13" x14ac:dyDescent="0.25">
      <c r="M4914" s="7"/>
    </row>
    <row r="4915" spans="13:13" x14ac:dyDescent="0.25">
      <c r="M4915" s="7"/>
    </row>
    <row r="4916" spans="13:13" x14ac:dyDescent="0.25">
      <c r="M4916" s="7"/>
    </row>
    <row r="4917" spans="13:13" x14ac:dyDescent="0.25">
      <c r="M4917" s="7"/>
    </row>
    <row r="4918" spans="13:13" x14ac:dyDescent="0.25">
      <c r="M4918" s="7"/>
    </row>
    <row r="4919" spans="13:13" x14ac:dyDescent="0.25">
      <c r="M4919" s="7"/>
    </row>
    <row r="4920" spans="13:13" x14ac:dyDescent="0.25">
      <c r="M4920" s="7"/>
    </row>
    <row r="4921" spans="13:13" x14ac:dyDescent="0.25">
      <c r="M4921" s="7"/>
    </row>
    <row r="4922" spans="13:13" x14ac:dyDescent="0.25">
      <c r="M4922" s="7"/>
    </row>
    <row r="4923" spans="13:13" x14ac:dyDescent="0.25">
      <c r="M4923" s="7"/>
    </row>
    <row r="4924" spans="13:13" x14ac:dyDescent="0.25">
      <c r="M4924" s="7"/>
    </row>
    <row r="4925" spans="13:13" x14ac:dyDescent="0.25">
      <c r="M4925" s="7"/>
    </row>
    <row r="4926" spans="13:13" x14ac:dyDescent="0.25">
      <c r="M4926" s="7"/>
    </row>
    <row r="4927" spans="13:13" x14ac:dyDescent="0.25">
      <c r="M4927" s="7"/>
    </row>
    <row r="4928" spans="13:13" x14ac:dyDescent="0.25">
      <c r="M4928" s="7"/>
    </row>
    <row r="4929" spans="13:13" x14ac:dyDescent="0.25">
      <c r="M4929" s="7"/>
    </row>
    <row r="4930" spans="13:13" x14ac:dyDescent="0.25">
      <c r="M4930" s="7"/>
    </row>
    <row r="4931" spans="13:13" x14ac:dyDescent="0.25">
      <c r="M4931" s="7"/>
    </row>
    <row r="4932" spans="13:13" x14ac:dyDescent="0.25">
      <c r="M4932" s="7"/>
    </row>
    <row r="4933" spans="13:13" x14ac:dyDescent="0.25">
      <c r="M4933" s="7"/>
    </row>
    <row r="4934" spans="13:13" x14ac:dyDescent="0.25">
      <c r="M4934" s="7"/>
    </row>
    <row r="4935" spans="13:13" x14ac:dyDescent="0.25">
      <c r="M4935" s="7"/>
    </row>
    <row r="4936" spans="13:13" x14ac:dyDescent="0.25">
      <c r="M4936" s="7"/>
    </row>
    <row r="4937" spans="13:13" x14ac:dyDescent="0.25">
      <c r="M4937" s="7"/>
    </row>
    <row r="4938" spans="13:13" x14ac:dyDescent="0.25">
      <c r="M4938" s="7"/>
    </row>
    <row r="4939" spans="13:13" x14ac:dyDescent="0.25">
      <c r="M4939" s="7"/>
    </row>
    <row r="4940" spans="13:13" x14ac:dyDescent="0.25">
      <c r="M4940" s="7"/>
    </row>
    <row r="4941" spans="13:13" x14ac:dyDescent="0.25">
      <c r="M4941" s="7"/>
    </row>
    <row r="4942" spans="13:13" x14ac:dyDescent="0.25">
      <c r="M4942" s="7"/>
    </row>
    <row r="4943" spans="13:13" x14ac:dyDescent="0.25">
      <c r="M4943" s="7"/>
    </row>
    <row r="4944" spans="13:13" x14ac:dyDescent="0.25">
      <c r="M4944" s="7"/>
    </row>
    <row r="4945" spans="13:13" x14ac:dyDescent="0.25">
      <c r="M4945" s="7"/>
    </row>
    <row r="4946" spans="13:13" x14ac:dyDescent="0.25">
      <c r="M4946" s="7"/>
    </row>
    <row r="4947" spans="13:13" x14ac:dyDescent="0.25">
      <c r="M4947" s="7"/>
    </row>
    <row r="4948" spans="13:13" x14ac:dyDescent="0.25">
      <c r="M4948" s="7"/>
    </row>
    <row r="4949" spans="13:13" x14ac:dyDescent="0.25">
      <c r="M4949" s="7"/>
    </row>
    <row r="4950" spans="13:13" x14ac:dyDescent="0.25">
      <c r="M4950" s="7"/>
    </row>
    <row r="4951" spans="13:13" x14ac:dyDescent="0.25">
      <c r="M4951" s="7"/>
    </row>
    <row r="4952" spans="13:13" x14ac:dyDescent="0.25">
      <c r="M4952" s="7"/>
    </row>
    <row r="4953" spans="13:13" x14ac:dyDescent="0.25">
      <c r="M4953" s="7"/>
    </row>
    <row r="4954" spans="13:13" x14ac:dyDescent="0.25">
      <c r="M4954" s="7"/>
    </row>
    <row r="4955" spans="13:13" x14ac:dyDescent="0.25">
      <c r="M4955" s="7"/>
    </row>
    <row r="4956" spans="13:13" x14ac:dyDescent="0.25">
      <c r="M4956" s="7"/>
    </row>
    <row r="4957" spans="13:13" x14ac:dyDescent="0.25">
      <c r="M4957" s="7"/>
    </row>
    <row r="4958" spans="13:13" x14ac:dyDescent="0.25">
      <c r="M4958" s="7"/>
    </row>
    <row r="4959" spans="13:13" x14ac:dyDescent="0.25">
      <c r="M4959" s="7"/>
    </row>
    <row r="4960" spans="13:13" x14ac:dyDescent="0.25">
      <c r="M4960" s="7"/>
    </row>
    <row r="4961" spans="13:13" x14ac:dyDescent="0.25">
      <c r="M4961" s="7"/>
    </row>
    <row r="4962" spans="13:13" x14ac:dyDescent="0.25">
      <c r="M4962" s="7"/>
    </row>
    <row r="4963" spans="13:13" x14ac:dyDescent="0.25">
      <c r="M4963" s="7"/>
    </row>
    <row r="4964" spans="13:13" x14ac:dyDescent="0.25">
      <c r="M4964" s="7"/>
    </row>
    <row r="4965" spans="13:13" x14ac:dyDescent="0.25">
      <c r="M4965" s="7"/>
    </row>
    <row r="4966" spans="13:13" x14ac:dyDescent="0.25">
      <c r="M4966" s="7"/>
    </row>
    <row r="4967" spans="13:13" x14ac:dyDescent="0.25">
      <c r="M4967" s="7"/>
    </row>
    <row r="4968" spans="13:13" x14ac:dyDescent="0.25">
      <c r="M4968" s="7"/>
    </row>
    <row r="4969" spans="13:13" x14ac:dyDescent="0.25">
      <c r="M4969" s="7"/>
    </row>
    <row r="4970" spans="13:13" x14ac:dyDescent="0.25">
      <c r="M4970" s="7"/>
    </row>
    <row r="4971" spans="13:13" x14ac:dyDescent="0.25">
      <c r="M4971" s="7"/>
    </row>
    <row r="4972" spans="13:13" x14ac:dyDescent="0.25">
      <c r="M4972" s="7"/>
    </row>
    <row r="4973" spans="13:13" x14ac:dyDescent="0.25">
      <c r="M4973" s="7"/>
    </row>
    <row r="4974" spans="13:13" x14ac:dyDescent="0.25">
      <c r="M4974" s="7"/>
    </row>
    <row r="4975" spans="13:13" x14ac:dyDescent="0.25">
      <c r="M4975" s="7"/>
    </row>
    <row r="4976" spans="13:13" x14ac:dyDescent="0.25">
      <c r="M4976" s="7"/>
    </row>
    <row r="4977" spans="13:13" x14ac:dyDescent="0.25">
      <c r="M4977" s="7"/>
    </row>
    <row r="4978" spans="13:13" x14ac:dyDescent="0.25">
      <c r="M4978" s="7"/>
    </row>
    <row r="4979" spans="13:13" x14ac:dyDescent="0.25">
      <c r="M4979" s="7"/>
    </row>
    <row r="4980" spans="13:13" x14ac:dyDescent="0.25">
      <c r="M4980" s="7"/>
    </row>
    <row r="4981" spans="13:13" x14ac:dyDescent="0.25">
      <c r="M4981" s="7"/>
    </row>
    <row r="4982" spans="13:13" x14ac:dyDescent="0.25">
      <c r="M4982" s="7"/>
    </row>
    <row r="4983" spans="13:13" x14ac:dyDescent="0.25">
      <c r="M4983" s="7"/>
    </row>
    <row r="4984" spans="13:13" x14ac:dyDescent="0.25">
      <c r="M4984" s="7"/>
    </row>
    <row r="4985" spans="13:13" x14ac:dyDescent="0.25">
      <c r="M4985" s="7"/>
    </row>
    <row r="4986" spans="13:13" x14ac:dyDescent="0.25">
      <c r="M4986" s="7"/>
    </row>
    <row r="4987" spans="13:13" x14ac:dyDescent="0.25">
      <c r="M4987" s="7"/>
    </row>
    <row r="4988" spans="13:13" x14ac:dyDescent="0.25">
      <c r="M4988" s="7"/>
    </row>
    <row r="4989" spans="13:13" x14ac:dyDescent="0.25">
      <c r="M4989" s="7"/>
    </row>
    <row r="4990" spans="13:13" x14ac:dyDescent="0.25">
      <c r="M4990" s="7"/>
    </row>
    <row r="4991" spans="13:13" x14ac:dyDescent="0.25">
      <c r="M4991" s="7"/>
    </row>
    <row r="4992" spans="13:13" x14ac:dyDescent="0.25">
      <c r="M4992" s="7"/>
    </row>
    <row r="4993" spans="13:13" x14ac:dyDescent="0.25">
      <c r="M4993" s="7"/>
    </row>
    <row r="4994" spans="13:13" x14ac:dyDescent="0.25">
      <c r="M4994" s="7"/>
    </row>
    <row r="4995" spans="13:13" x14ac:dyDescent="0.25">
      <c r="M4995" s="7"/>
    </row>
    <row r="4996" spans="13:13" x14ac:dyDescent="0.25">
      <c r="M4996" s="7"/>
    </row>
    <row r="4997" spans="13:13" x14ac:dyDescent="0.25">
      <c r="M4997" s="7"/>
    </row>
    <row r="4998" spans="13:13" x14ac:dyDescent="0.25">
      <c r="M4998" s="7"/>
    </row>
    <row r="4999" spans="13:13" x14ac:dyDescent="0.25">
      <c r="M4999" s="7"/>
    </row>
    <row r="5000" spans="13:13" x14ac:dyDescent="0.25">
      <c r="M5000" s="7"/>
    </row>
    <row r="5001" spans="13:13" x14ac:dyDescent="0.25">
      <c r="M5001" s="7"/>
    </row>
    <row r="5002" spans="13:13" x14ac:dyDescent="0.25">
      <c r="M5002" s="7"/>
    </row>
    <row r="5003" spans="13:13" x14ac:dyDescent="0.25">
      <c r="M5003" s="7"/>
    </row>
    <row r="5004" spans="13:13" x14ac:dyDescent="0.25">
      <c r="M5004" s="7"/>
    </row>
    <row r="5005" spans="13:13" x14ac:dyDescent="0.25">
      <c r="M5005" s="7"/>
    </row>
    <row r="5006" spans="13:13" x14ac:dyDescent="0.25">
      <c r="M5006" s="7"/>
    </row>
    <row r="5007" spans="13:13" x14ac:dyDescent="0.25">
      <c r="M5007" s="7"/>
    </row>
    <row r="5008" spans="13:13" x14ac:dyDescent="0.25">
      <c r="M5008" s="7"/>
    </row>
    <row r="5009" spans="13:13" x14ac:dyDescent="0.25">
      <c r="M5009" s="7"/>
    </row>
    <row r="5010" spans="13:13" x14ac:dyDescent="0.25">
      <c r="M5010" s="7"/>
    </row>
    <row r="5011" spans="13:13" x14ac:dyDescent="0.25">
      <c r="M5011" s="7"/>
    </row>
    <row r="5012" spans="13:13" x14ac:dyDescent="0.25">
      <c r="M5012" s="7"/>
    </row>
    <row r="5013" spans="13:13" x14ac:dyDescent="0.25">
      <c r="M5013" s="7"/>
    </row>
    <row r="5014" spans="13:13" x14ac:dyDescent="0.25">
      <c r="M5014" s="7"/>
    </row>
    <row r="5015" spans="13:13" x14ac:dyDescent="0.25">
      <c r="M5015" s="7"/>
    </row>
    <row r="5016" spans="13:13" x14ac:dyDescent="0.25">
      <c r="M5016" s="7"/>
    </row>
    <row r="5017" spans="13:13" x14ac:dyDescent="0.25">
      <c r="M5017" s="7"/>
    </row>
    <row r="5018" spans="13:13" x14ac:dyDescent="0.25">
      <c r="M5018" s="7"/>
    </row>
    <row r="5019" spans="13:13" x14ac:dyDescent="0.25">
      <c r="M5019" s="7"/>
    </row>
    <row r="5020" spans="13:13" x14ac:dyDescent="0.25">
      <c r="M5020" s="7"/>
    </row>
    <row r="5021" spans="13:13" x14ac:dyDescent="0.25">
      <c r="M5021" s="7"/>
    </row>
    <row r="5022" spans="13:13" x14ac:dyDescent="0.25">
      <c r="M5022" s="7"/>
    </row>
    <row r="5023" spans="13:13" x14ac:dyDescent="0.25">
      <c r="M5023" s="7"/>
    </row>
    <row r="5024" spans="13:13" x14ac:dyDescent="0.25">
      <c r="M5024" s="7"/>
    </row>
    <row r="5025" spans="13:13" x14ac:dyDescent="0.25">
      <c r="M5025" s="7"/>
    </row>
    <row r="5026" spans="13:13" x14ac:dyDescent="0.25">
      <c r="M5026" s="7"/>
    </row>
    <row r="5027" spans="13:13" x14ac:dyDescent="0.25">
      <c r="M5027" s="7"/>
    </row>
    <row r="5028" spans="13:13" x14ac:dyDescent="0.25">
      <c r="M5028" s="7"/>
    </row>
    <row r="5029" spans="13:13" x14ac:dyDescent="0.25">
      <c r="M5029" s="7"/>
    </row>
    <row r="5030" spans="13:13" x14ac:dyDescent="0.25">
      <c r="M5030" s="7"/>
    </row>
    <row r="5031" spans="13:13" x14ac:dyDescent="0.25">
      <c r="M5031" s="7"/>
    </row>
    <row r="5032" spans="13:13" x14ac:dyDescent="0.25">
      <c r="M5032" s="7"/>
    </row>
    <row r="5033" spans="13:13" x14ac:dyDescent="0.25">
      <c r="M5033" s="7"/>
    </row>
    <row r="5034" spans="13:13" x14ac:dyDescent="0.25">
      <c r="M5034" s="7"/>
    </row>
    <row r="5035" spans="13:13" x14ac:dyDescent="0.25">
      <c r="M5035" s="7"/>
    </row>
    <row r="5036" spans="13:13" x14ac:dyDescent="0.25">
      <c r="M5036" s="7"/>
    </row>
    <row r="5037" spans="13:13" x14ac:dyDescent="0.25">
      <c r="M5037" s="7"/>
    </row>
    <row r="5038" spans="13:13" x14ac:dyDescent="0.25">
      <c r="M5038" s="7"/>
    </row>
    <row r="5039" spans="13:13" x14ac:dyDescent="0.25">
      <c r="M5039" s="7"/>
    </row>
    <row r="5040" spans="13:13" x14ac:dyDescent="0.25">
      <c r="M5040" s="7"/>
    </row>
    <row r="5041" spans="13:13" x14ac:dyDescent="0.25">
      <c r="M5041" s="7"/>
    </row>
    <row r="5042" spans="13:13" x14ac:dyDescent="0.25">
      <c r="M5042" s="7"/>
    </row>
    <row r="5043" spans="13:13" x14ac:dyDescent="0.25">
      <c r="M5043" s="7"/>
    </row>
    <row r="5044" spans="13:13" x14ac:dyDescent="0.25">
      <c r="M5044" s="7"/>
    </row>
    <row r="5045" spans="13:13" x14ac:dyDescent="0.25">
      <c r="M5045" s="7"/>
    </row>
    <row r="5046" spans="13:13" x14ac:dyDescent="0.25">
      <c r="M5046" s="7"/>
    </row>
    <row r="5047" spans="13:13" x14ac:dyDescent="0.25">
      <c r="M5047" s="7"/>
    </row>
    <row r="5048" spans="13:13" x14ac:dyDescent="0.25">
      <c r="M5048" s="7"/>
    </row>
    <row r="5049" spans="13:13" x14ac:dyDescent="0.25">
      <c r="M5049" s="7"/>
    </row>
    <row r="5050" spans="13:13" x14ac:dyDescent="0.25">
      <c r="M5050" s="7"/>
    </row>
    <row r="5051" spans="13:13" x14ac:dyDescent="0.25">
      <c r="M5051" s="7"/>
    </row>
    <row r="5052" spans="13:13" x14ac:dyDescent="0.25">
      <c r="M5052" s="7"/>
    </row>
    <row r="5053" spans="13:13" x14ac:dyDescent="0.25">
      <c r="M5053" s="7"/>
    </row>
    <row r="5054" spans="13:13" x14ac:dyDescent="0.25">
      <c r="M5054" s="7"/>
    </row>
    <row r="5055" spans="13:13" x14ac:dyDescent="0.25">
      <c r="M5055" s="7"/>
    </row>
    <row r="5056" spans="13:13" x14ac:dyDescent="0.25">
      <c r="M5056" s="7"/>
    </row>
    <row r="5057" spans="13:13" x14ac:dyDescent="0.25">
      <c r="M5057" s="7"/>
    </row>
    <row r="5058" spans="13:13" x14ac:dyDescent="0.25">
      <c r="M5058" s="7"/>
    </row>
    <row r="5059" spans="13:13" x14ac:dyDescent="0.25">
      <c r="M5059" s="7"/>
    </row>
    <row r="5060" spans="13:13" x14ac:dyDescent="0.25">
      <c r="M5060" s="7"/>
    </row>
    <row r="5061" spans="13:13" x14ac:dyDescent="0.25">
      <c r="M5061" s="7"/>
    </row>
    <row r="5062" spans="13:13" x14ac:dyDescent="0.25">
      <c r="M5062" s="7"/>
    </row>
    <row r="5063" spans="13:13" x14ac:dyDescent="0.25">
      <c r="M5063" s="7"/>
    </row>
    <row r="5064" spans="13:13" x14ac:dyDescent="0.25">
      <c r="M5064" s="7"/>
    </row>
    <row r="5065" spans="13:13" x14ac:dyDescent="0.25">
      <c r="M5065" s="7"/>
    </row>
    <row r="5066" spans="13:13" x14ac:dyDescent="0.25">
      <c r="M5066" s="7"/>
    </row>
    <row r="5067" spans="13:13" x14ac:dyDescent="0.25">
      <c r="M5067" s="7"/>
    </row>
    <row r="5068" spans="13:13" x14ac:dyDescent="0.25">
      <c r="M5068" s="7"/>
    </row>
    <row r="5069" spans="13:13" x14ac:dyDescent="0.25">
      <c r="M5069" s="7"/>
    </row>
    <row r="5070" spans="13:13" x14ac:dyDescent="0.25">
      <c r="M5070" s="7"/>
    </row>
    <row r="5071" spans="13:13" x14ac:dyDescent="0.25">
      <c r="M5071" s="7"/>
    </row>
    <row r="5072" spans="13:13" x14ac:dyDescent="0.25">
      <c r="M5072" s="7"/>
    </row>
    <row r="5073" spans="13:13" x14ac:dyDescent="0.25">
      <c r="M5073" s="7"/>
    </row>
    <row r="5074" spans="13:13" x14ac:dyDescent="0.25">
      <c r="M5074" s="7"/>
    </row>
    <row r="5075" spans="13:13" x14ac:dyDescent="0.25">
      <c r="M5075" s="7"/>
    </row>
    <row r="5076" spans="13:13" x14ac:dyDescent="0.25">
      <c r="M5076" s="7"/>
    </row>
    <row r="5077" spans="13:13" x14ac:dyDescent="0.25">
      <c r="M5077" s="7"/>
    </row>
    <row r="5078" spans="13:13" x14ac:dyDescent="0.25">
      <c r="M5078" s="7"/>
    </row>
    <row r="5079" spans="13:13" x14ac:dyDescent="0.25">
      <c r="M5079" s="7"/>
    </row>
    <row r="5080" spans="13:13" x14ac:dyDescent="0.25">
      <c r="M5080" s="7"/>
    </row>
    <row r="5081" spans="13:13" x14ac:dyDescent="0.25">
      <c r="M5081" s="7"/>
    </row>
    <row r="5082" spans="13:13" x14ac:dyDescent="0.25">
      <c r="M5082" s="7"/>
    </row>
    <row r="5083" spans="13:13" x14ac:dyDescent="0.25">
      <c r="M5083" s="7"/>
    </row>
    <row r="5084" spans="13:13" x14ac:dyDescent="0.25">
      <c r="M5084" s="7"/>
    </row>
    <row r="5085" spans="13:13" x14ac:dyDescent="0.25">
      <c r="M5085" s="7"/>
    </row>
    <row r="5086" spans="13:13" x14ac:dyDescent="0.25">
      <c r="M5086" s="7"/>
    </row>
    <row r="5087" spans="13:13" x14ac:dyDescent="0.25">
      <c r="M5087" s="7"/>
    </row>
    <row r="5088" spans="13:13" x14ac:dyDescent="0.25">
      <c r="M5088" s="7"/>
    </row>
    <row r="5089" spans="13:13" x14ac:dyDescent="0.25">
      <c r="M5089" s="7"/>
    </row>
    <row r="5090" spans="13:13" x14ac:dyDescent="0.25">
      <c r="M5090" s="7"/>
    </row>
    <row r="5091" spans="13:13" x14ac:dyDescent="0.25">
      <c r="M5091" s="7"/>
    </row>
    <row r="5092" spans="13:13" x14ac:dyDescent="0.25">
      <c r="M5092" s="7"/>
    </row>
    <row r="5093" spans="13:13" x14ac:dyDescent="0.25">
      <c r="M5093" s="7"/>
    </row>
    <row r="5094" spans="13:13" x14ac:dyDescent="0.25">
      <c r="M5094" s="7"/>
    </row>
    <row r="5095" spans="13:13" x14ac:dyDescent="0.25">
      <c r="M5095" s="7"/>
    </row>
    <row r="5096" spans="13:13" x14ac:dyDescent="0.25">
      <c r="M5096" s="7"/>
    </row>
    <row r="5097" spans="13:13" x14ac:dyDescent="0.25">
      <c r="M5097" s="7"/>
    </row>
    <row r="5098" spans="13:13" x14ac:dyDescent="0.25">
      <c r="M5098" s="7"/>
    </row>
    <row r="5099" spans="13:13" x14ac:dyDescent="0.25">
      <c r="M5099" s="7"/>
    </row>
    <row r="5100" spans="13:13" x14ac:dyDescent="0.25">
      <c r="M5100" s="7"/>
    </row>
    <row r="5101" spans="13:13" x14ac:dyDescent="0.25">
      <c r="M5101" s="7"/>
    </row>
    <row r="5102" spans="13:13" x14ac:dyDescent="0.25">
      <c r="M5102" s="7"/>
    </row>
    <row r="5103" spans="13:13" x14ac:dyDescent="0.25">
      <c r="M5103" s="7"/>
    </row>
    <row r="5104" spans="13:13" x14ac:dyDescent="0.25">
      <c r="M5104" s="7"/>
    </row>
    <row r="5105" spans="13:13" x14ac:dyDescent="0.25">
      <c r="M5105" s="7"/>
    </row>
    <row r="5106" spans="13:13" x14ac:dyDescent="0.25">
      <c r="M5106" s="7"/>
    </row>
    <row r="5107" spans="13:13" x14ac:dyDescent="0.25">
      <c r="M5107" s="7"/>
    </row>
    <row r="5108" spans="13:13" x14ac:dyDescent="0.25">
      <c r="M5108" s="7"/>
    </row>
    <row r="5109" spans="13:13" x14ac:dyDescent="0.25">
      <c r="M5109" s="7"/>
    </row>
    <row r="5110" spans="13:13" x14ac:dyDescent="0.25">
      <c r="M5110" s="7"/>
    </row>
    <row r="5111" spans="13:13" x14ac:dyDescent="0.25">
      <c r="M5111" s="7"/>
    </row>
    <row r="5112" spans="13:13" x14ac:dyDescent="0.25">
      <c r="M5112" s="7"/>
    </row>
    <row r="5113" spans="13:13" x14ac:dyDescent="0.25">
      <c r="M5113" s="7"/>
    </row>
    <row r="5114" spans="13:13" x14ac:dyDescent="0.25">
      <c r="M5114" s="7"/>
    </row>
    <row r="5115" spans="13:13" x14ac:dyDescent="0.25">
      <c r="M5115" s="7"/>
    </row>
    <row r="5116" spans="13:13" x14ac:dyDescent="0.25">
      <c r="M5116" s="7"/>
    </row>
    <row r="5117" spans="13:13" x14ac:dyDescent="0.25">
      <c r="M5117" s="7"/>
    </row>
    <row r="5118" spans="13:13" x14ac:dyDescent="0.25">
      <c r="M5118" s="7"/>
    </row>
    <row r="5119" spans="13:13" x14ac:dyDescent="0.25">
      <c r="M5119" s="7"/>
    </row>
    <row r="5120" spans="13:13" x14ac:dyDescent="0.25">
      <c r="M5120" s="7"/>
    </row>
    <row r="5121" spans="13:13" x14ac:dyDescent="0.25">
      <c r="M5121" s="7"/>
    </row>
    <row r="5122" spans="13:13" x14ac:dyDescent="0.25">
      <c r="M5122" s="7"/>
    </row>
    <row r="5123" spans="13:13" x14ac:dyDescent="0.25">
      <c r="M5123" s="7"/>
    </row>
    <row r="5124" spans="13:13" x14ac:dyDescent="0.25">
      <c r="M5124" s="7"/>
    </row>
    <row r="5125" spans="13:13" x14ac:dyDescent="0.25">
      <c r="M5125" s="7"/>
    </row>
    <row r="5126" spans="13:13" x14ac:dyDescent="0.25">
      <c r="M5126" s="7"/>
    </row>
    <row r="5127" spans="13:13" x14ac:dyDescent="0.25">
      <c r="M5127" s="7"/>
    </row>
    <row r="5128" spans="13:13" x14ac:dyDescent="0.25">
      <c r="M5128" s="7"/>
    </row>
    <row r="5129" spans="13:13" x14ac:dyDescent="0.25">
      <c r="M5129" s="7"/>
    </row>
    <row r="5130" spans="13:13" x14ac:dyDescent="0.25">
      <c r="M5130" s="7"/>
    </row>
    <row r="5131" spans="13:13" x14ac:dyDescent="0.25">
      <c r="M5131" s="7"/>
    </row>
    <row r="5132" spans="13:13" x14ac:dyDescent="0.25">
      <c r="M5132" s="7"/>
    </row>
    <row r="5133" spans="13:13" x14ac:dyDescent="0.25">
      <c r="M5133" s="7"/>
    </row>
    <row r="5134" spans="13:13" x14ac:dyDescent="0.25">
      <c r="M5134" s="7"/>
    </row>
    <row r="5135" spans="13:13" x14ac:dyDescent="0.25">
      <c r="M5135" s="7"/>
    </row>
    <row r="5136" spans="13:13" x14ac:dyDescent="0.25">
      <c r="M5136" s="7"/>
    </row>
    <row r="5137" spans="13:13" x14ac:dyDescent="0.25">
      <c r="M5137" s="7"/>
    </row>
    <row r="5138" spans="13:13" x14ac:dyDescent="0.25">
      <c r="M5138" s="7"/>
    </row>
    <row r="5139" spans="13:13" x14ac:dyDescent="0.25">
      <c r="M5139" s="7"/>
    </row>
    <row r="5140" spans="13:13" x14ac:dyDescent="0.25">
      <c r="M5140" s="7"/>
    </row>
    <row r="5141" spans="13:13" x14ac:dyDescent="0.25">
      <c r="M5141" s="7"/>
    </row>
    <row r="5142" spans="13:13" x14ac:dyDescent="0.25">
      <c r="M5142" s="7"/>
    </row>
    <row r="5143" spans="13:13" x14ac:dyDescent="0.25">
      <c r="M5143" s="7"/>
    </row>
    <row r="5144" spans="13:13" x14ac:dyDescent="0.25">
      <c r="M5144" s="7"/>
    </row>
    <row r="5145" spans="13:13" x14ac:dyDescent="0.25">
      <c r="M5145" s="7"/>
    </row>
    <row r="5146" spans="13:13" x14ac:dyDescent="0.25">
      <c r="M5146" s="7"/>
    </row>
    <row r="5147" spans="13:13" x14ac:dyDescent="0.25">
      <c r="M5147" s="7"/>
    </row>
    <row r="5148" spans="13:13" x14ac:dyDescent="0.25">
      <c r="M5148" s="7"/>
    </row>
    <row r="5149" spans="13:13" x14ac:dyDescent="0.25">
      <c r="M5149" s="7"/>
    </row>
    <row r="5150" spans="13:13" x14ac:dyDescent="0.25">
      <c r="M5150" s="7"/>
    </row>
    <row r="5151" spans="13:13" x14ac:dyDescent="0.25">
      <c r="M5151" s="7"/>
    </row>
    <row r="5152" spans="13:13" x14ac:dyDescent="0.25">
      <c r="M5152" s="7"/>
    </row>
    <row r="5153" spans="13:13" x14ac:dyDescent="0.25">
      <c r="M5153" s="7"/>
    </row>
    <row r="5154" spans="13:13" x14ac:dyDescent="0.25">
      <c r="M5154" s="7"/>
    </row>
    <row r="5155" spans="13:13" x14ac:dyDescent="0.25">
      <c r="M5155" s="7"/>
    </row>
    <row r="5156" spans="13:13" x14ac:dyDescent="0.25">
      <c r="M5156" s="7"/>
    </row>
    <row r="5157" spans="13:13" x14ac:dyDescent="0.25">
      <c r="M5157" s="7"/>
    </row>
    <row r="5158" spans="13:13" x14ac:dyDescent="0.25">
      <c r="M5158" s="7"/>
    </row>
    <row r="5159" spans="13:13" x14ac:dyDescent="0.25">
      <c r="M5159" s="7"/>
    </row>
    <row r="5160" spans="13:13" x14ac:dyDescent="0.25">
      <c r="M5160" s="7"/>
    </row>
    <row r="5161" spans="13:13" x14ac:dyDescent="0.25">
      <c r="M5161" s="7"/>
    </row>
    <row r="5162" spans="13:13" x14ac:dyDescent="0.25">
      <c r="M5162" s="7"/>
    </row>
    <row r="5163" spans="13:13" x14ac:dyDescent="0.25">
      <c r="M5163" s="7"/>
    </row>
    <row r="5164" spans="13:13" x14ac:dyDescent="0.25">
      <c r="M5164" s="7"/>
    </row>
    <row r="5165" spans="13:13" x14ac:dyDescent="0.25">
      <c r="M5165" s="7"/>
    </row>
    <row r="5166" spans="13:13" x14ac:dyDescent="0.25">
      <c r="M5166" s="7"/>
    </row>
    <row r="5167" spans="13:13" x14ac:dyDescent="0.25">
      <c r="M5167" s="7"/>
    </row>
    <row r="5168" spans="13:13" x14ac:dyDescent="0.25">
      <c r="M5168" s="7"/>
    </row>
    <row r="5169" spans="13:13" x14ac:dyDescent="0.25">
      <c r="M5169" s="7"/>
    </row>
    <row r="5170" spans="13:13" x14ac:dyDescent="0.25">
      <c r="M5170" s="7"/>
    </row>
    <row r="5171" spans="13:13" x14ac:dyDescent="0.25">
      <c r="M5171" s="7"/>
    </row>
    <row r="5172" spans="13:13" x14ac:dyDescent="0.25">
      <c r="M5172" s="7"/>
    </row>
    <row r="5173" spans="13:13" x14ac:dyDescent="0.25">
      <c r="M5173" s="7"/>
    </row>
    <row r="5174" spans="13:13" x14ac:dyDescent="0.25">
      <c r="M5174" s="7"/>
    </row>
    <row r="5175" spans="13:13" x14ac:dyDescent="0.25">
      <c r="M5175" s="7"/>
    </row>
    <row r="5176" spans="13:13" x14ac:dyDescent="0.25">
      <c r="M5176" s="7"/>
    </row>
    <row r="5177" spans="13:13" x14ac:dyDescent="0.25">
      <c r="M5177" s="7"/>
    </row>
    <row r="5178" spans="13:13" x14ac:dyDescent="0.25">
      <c r="M5178" s="7"/>
    </row>
    <row r="5179" spans="13:13" x14ac:dyDescent="0.25">
      <c r="M5179" s="7"/>
    </row>
    <row r="5180" spans="13:13" x14ac:dyDescent="0.25">
      <c r="M5180" s="7"/>
    </row>
    <row r="5181" spans="13:13" x14ac:dyDescent="0.25">
      <c r="M5181" s="7"/>
    </row>
    <row r="5182" spans="13:13" x14ac:dyDescent="0.25">
      <c r="M5182" s="7"/>
    </row>
    <row r="5183" spans="13:13" x14ac:dyDescent="0.25">
      <c r="M5183" s="7"/>
    </row>
    <row r="5184" spans="13:13" x14ac:dyDescent="0.25">
      <c r="M5184" s="7"/>
    </row>
    <row r="5185" spans="13:13" x14ac:dyDescent="0.25">
      <c r="M5185" s="7"/>
    </row>
    <row r="5186" spans="13:13" x14ac:dyDescent="0.25">
      <c r="M5186" s="7"/>
    </row>
    <row r="5187" spans="13:13" x14ac:dyDescent="0.25">
      <c r="M5187" s="7"/>
    </row>
    <row r="5188" spans="13:13" x14ac:dyDescent="0.25">
      <c r="M5188" s="7"/>
    </row>
    <row r="5189" spans="13:13" x14ac:dyDescent="0.25">
      <c r="M5189" s="7"/>
    </row>
    <row r="5190" spans="13:13" x14ac:dyDescent="0.25">
      <c r="M5190" s="7"/>
    </row>
    <row r="5191" spans="13:13" x14ac:dyDescent="0.25">
      <c r="M5191" s="7"/>
    </row>
    <row r="5192" spans="13:13" x14ac:dyDescent="0.25">
      <c r="M5192" s="7"/>
    </row>
    <row r="5193" spans="13:13" x14ac:dyDescent="0.25">
      <c r="M5193" s="7"/>
    </row>
    <row r="5194" spans="13:13" x14ac:dyDescent="0.25">
      <c r="M5194" s="7"/>
    </row>
    <row r="5195" spans="13:13" x14ac:dyDescent="0.25">
      <c r="M5195" s="7"/>
    </row>
    <row r="5196" spans="13:13" x14ac:dyDescent="0.25">
      <c r="M5196" s="7"/>
    </row>
    <row r="5197" spans="13:13" x14ac:dyDescent="0.25">
      <c r="M5197" s="7"/>
    </row>
    <row r="5198" spans="13:13" x14ac:dyDescent="0.25">
      <c r="M5198" s="7"/>
    </row>
    <row r="5199" spans="13:13" x14ac:dyDescent="0.25">
      <c r="M5199" s="7"/>
    </row>
    <row r="5200" spans="13:13" x14ac:dyDescent="0.25">
      <c r="M5200" s="7"/>
    </row>
    <row r="5201" spans="13:13" x14ac:dyDescent="0.25">
      <c r="M5201" s="7"/>
    </row>
    <row r="5202" spans="13:13" x14ac:dyDescent="0.25">
      <c r="M5202" s="7"/>
    </row>
    <row r="5203" spans="13:13" x14ac:dyDescent="0.25">
      <c r="M5203" s="7"/>
    </row>
    <row r="5204" spans="13:13" x14ac:dyDescent="0.25">
      <c r="M5204" s="7"/>
    </row>
    <row r="5205" spans="13:13" x14ac:dyDescent="0.25">
      <c r="M5205" s="7"/>
    </row>
    <row r="5206" spans="13:13" x14ac:dyDescent="0.25">
      <c r="M5206" s="7"/>
    </row>
    <row r="5207" spans="13:13" x14ac:dyDescent="0.25">
      <c r="M5207" s="7"/>
    </row>
    <row r="5208" spans="13:13" x14ac:dyDescent="0.25">
      <c r="M5208" s="7"/>
    </row>
    <row r="5209" spans="13:13" x14ac:dyDescent="0.25">
      <c r="M5209" s="7"/>
    </row>
    <row r="5210" spans="13:13" x14ac:dyDescent="0.25">
      <c r="M5210" s="7"/>
    </row>
    <row r="5211" spans="13:13" x14ac:dyDescent="0.25">
      <c r="M5211" s="7"/>
    </row>
    <row r="5212" spans="13:13" x14ac:dyDescent="0.25">
      <c r="M5212" s="7"/>
    </row>
    <row r="5213" spans="13:13" x14ac:dyDescent="0.25">
      <c r="M5213" s="7"/>
    </row>
    <row r="5214" spans="13:13" x14ac:dyDescent="0.25">
      <c r="M5214" s="7"/>
    </row>
    <row r="5215" spans="13:13" x14ac:dyDescent="0.25">
      <c r="M5215" s="7"/>
    </row>
    <row r="5216" spans="13:13" x14ac:dyDescent="0.25">
      <c r="M5216" s="7"/>
    </row>
    <row r="5217" spans="13:13" x14ac:dyDescent="0.25">
      <c r="M5217" s="7"/>
    </row>
    <row r="5218" spans="13:13" x14ac:dyDescent="0.25">
      <c r="M5218" s="7"/>
    </row>
    <row r="5219" spans="13:13" x14ac:dyDescent="0.25">
      <c r="M5219" s="7"/>
    </row>
    <row r="5220" spans="13:13" x14ac:dyDescent="0.25">
      <c r="M5220" s="7"/>
    </row>
    <row r="5221" spans="13:13" x14ac:dyDescent="0.25">
      <c r="M5221" s="7"/>
    </row>
    <row r="5222" spans="13:13" x14ac:dyDescent="0.25">
      <c r="M5222" s="7"/>
    </row>
    <row r="5223" spans="13:13" x14ac:dyDescent="0.25">
      <c r="M5223" s="7"/>
    </row>
    <row r="5224" spans="13:13" x14ac:dyDescent="0.25">
      <c r="M5224" s="7"/>
    </row>
    <row r="5225" spans="13:13" x14ac:dyDescent="0.25">
      <c r="M5225" s="7"/>
    </row>
    <row r="5226" spans="13:13" x14ac:dyDescent="0.25">
      <c r="M5226" s="7"/>
    </row>
    <row r="5227" spans="13:13" x14ac:dyDescent="0.25">
      <c r="M5227" s="7"/>
    </row>
    <row r="5228" spans="13:13" x14ac:dyDescent="0.25">
      <c r="M5228" s="7"/>
    </row>
    <row r="5229" spans="13:13" x14ac:dyDescent="0.25">
      <c r="M5229" s="7"/>
    </row>
    <row r="5230" spans="13:13" x14ac:dyDescent="0.25">
      <c r="M5230" s="7"/>
    </row>
    <row r="5231" spans="13:13" x14ac:dyDescent="0.25">
      <c r="M5231" s="7"/>
    </row>
    <row r="5232" spans="13:13" x14ac:dyDescent="0.25">
      <c r="M5232" s="7"/>
    </row>
    <row r="5233" spans="13:13" x14ac:dyDescent="0.25">
      <c r="M5233" s="7"/>
    </row>
    <row r="5234" spans="13:13" x14ac:dyDescent="0.25">
      <c r="M5234" s="7"/>
    </row>
    <row r="5235" spans="13:13" x14ac:dyDescent="0.25">
      <c r="M5235" s="7"/>
    </row>
    <row r="5236" spans="13:13" x14ac:dyDescent="0.25">
      <c r="M5236" s="7"/>
    </row>
    <row r="5237" spans="13:13" x14ac:dyDescent="0.25">
      <c r="M5237" s="7"/>
    </row>
    <row r="5238" spans="13:13" x14ac:dyDescent="0.25">
      <c r="M5238" s="7"/>
    </row>
    <row r="5239" spans="13:13" x14ac:dyDescent="0.25">
      <c r="M5239" s="7"/>
    </row>
    <row r="5240" spans="13:13" x14ac:dyDescent="0.25">
      <c r="M5240" s="7"/>
    </row>
    <row r="5241" spans="13:13" x14ac:dyDescent="0.25">
      <c r="M5241" s="7"/>
    </row>
    <row r="5242" spans="13:13" x14ac:dyDescent="0.25">
      <c r="M5242" s="7"/>
    </row>
    <row r="5243" spans="13:13" x14ac:dyDescent="0.25">
      <c r="M5243" s="7"/>
    </row>
    <row r="5244" spans="13:13" x14ac:dyDescent="0.25">
      <c r="M5244" s="7"/>
    </row>
    <row r="5245" spans="13:13" x14ac:dyDescent="0.25">
      <c r="M5245" s="7"/>
    </row>
    <row r="5246" spans="13:13" x14ac:dyDescent="0.25">
      <c r="M5246" s="7"/>
    </row>
    <row r="5247" spans="13:13" x14ac:dyDescent="0.25">
      <c r="M5247" s="7"/>
    </row>
    <row r="5248" spans="13:13" x14ac:dyDescent="0.25">
      <c r="M5248" s="7"/>
    </row>
    <row r="5249" spans="13:13" x14ac:dyDescent="0.25">
      <c r="M5249" s="7"/>
    </row>
    <row r="5250" spans="13:13" x14ac:dyDescent="0.25">
      <c r="M5250" s="7"/>
    </row>
    <row r="5251" spans="13:13" x14ac:dyDescent="0.25">
      <c r="M5251" s="7"/>
    </row>
    <row r="5252" spans="13:13" x14ac:dyDescent="0.25">
      <c r="M5252" s="7"/>
    </row>
    <row r="5253" spans="13:13" x14ac:dyDescent="0.25">
      <c r="M5253" s="7"/>
    </row>
    <row r="5254" spans="13:13" x14ac:dyDescent="0.25">
      <c r="M5254" s="7"/>
    </row>
    <row r="5255" spans="13:13" x14ac:dyDescent="0.25">
      <c r="M5255" s="7"/>
    </row>
    <row r="5256" spans="13:13" x14ac:dyDescent="0.25">
      <c r="M5256" s="7"/>
    </row>
    <row r="5257" spans="13:13" x14ac:dyDescent="0.25">
      <c r="M5257" s="7"/>
    </row>
    <row r="5258" spans="13:13" x14ac:dyDescent="0.25">
      <c r="M5258" s="7"/>
    </row>
    <row r="5259" spans="13:13" x14ac:dyDescent="0.25">
      <c r="M5259" s="7"/>
    </row>
    <row r="5260" spans="13:13" x14ac:dyDescent="0.25">
      <c r="M5260" s="7"/>
    </row>
    <row r="5261" spans="13:13" x14ac:dyDescent="0.25">
      <c r="M5261" s="7"/>
    </row>
    <row r="5262" spans="13:13" x14ac:dyDescent="0.25">
      <c r="M5262" s="7"/>
    </row>
    <row r="5263" spans="13:13" x14ac:dyDescent="0.25">
      <c r="M5263" s="7"/>
    </row>
    <row r="5264" spans="13:13" x14ac:dyDescent="0.25">
      <c r="M5264" s="7"/>
    </row>
    <row r="5265" spans="13:13" x14ac:dyDescent="0.25">
      <c r="M5265" s="7"/>
    </row>
    <row r="5266" spans="13:13" x14ac:dyDescent="0.25">
      <c r="M5266" s="7"/>
    </row>
    <row r="5267" spans="13:13" x14ac:dyDescent="0.25">
      <c r="M5267" s="7"/>
    </row>
    <row r="5268" spans="13:13" x14ac:dyDescent="0.25">
      <c r="M5268" s="7"/>
    </row>
    <row r="5269" spans="13:13" x14ac:dyDescent="0.25">
      <c r="M5269" s="7"/>
    </row>
    <row r="5270" spans="13:13" x14ac:dyDescent="0.25">
      <c r="M5270" s="7"/>
    </row>
    <row r="5271" spans="13:13" x14ac:dyDescent="0.25">
      <c r="M5271" s="7"/>
    </row>
    <row r="5272" spans="13:13" x14ac:dyDescent="0.25">
      <c r="M5272" s="7"/>
    </row>
    <row r="5273" spans="13:13" x14ac:dyDescent="0.25">
      <c r="M5273" s="7"/>
    </row>
    <row r="5274" spans="13:13" x14ac:dyDescent="0.25">
      <c r="M5274" s="7"/>
    </row>
    <row r="5275" spans="13:13" x14ac:dyDescent="0.25">
      <c r="M5275" s="7"/>
    </row>
    <row r="5276" spans="13:13" x14ac:dyDescent="0.25">
      <c r="M5276" s="7"/>
    </row>
    <row r="5277" spans="13:13" x14ac:dyDescent="0.25">
      <c r="M5277" s="7"/>
    </row>
    <row r="5278" spans="13:13" x14ac:dyDescent="0.25">
      <c r="M5278" s="7"/>
    </row>
    <row r="5279" spans="13:13" x14ac:dyDescent="0.25">
      <c r="M5279" s="7"/>
    </row>
    <row r="5280" spans="13:13" x14ac:dyDescent="0.25">
      <c r="M5280" s="7"/>
    </row>
    <row r="5281" spans="13:13" x14ac:dyDescent="0.25">
      <c r="M5281" s="7"/>
    </row>
    <row r="5282" spans="13:13" x14ac:dyDescent="0.25">
      <c r="M5282" s="7"/>
    </row>
    <row r="5283" spans="13:13" x14ac:dyDescent="0.25">
      <c r="M5283" s="7"/>
    </row>
    <row r="5284" spans="13:13" x14ac:dyDescent="0.25">
      <c r="M5284" s="7"/>
    </row>
    <row r="5285" spans="13:13" x14ac:dyDescent="0.25">
      <c r="M5285" s="7"/>
    </row>
    <row r="5286" spans="13:13" x14ac:dyDescent="0.25">
      <c r="M5286" s="7"/>
    </row>
    <row r="5287" spans="13:13" x14ac:dyDescent="0.25">
      <c r="M5287" s="7"/>
    </row>
    <row r="5288" spans="13:13" x14ac:dyDescent="0.25">
      <c r="M5288" s="7"/>
    </row>
    <row r="5289" spans="13:13" x14ac:dyDescent="0.25">
      <c r="M5289" s="7"/>
    </row>
    <row r="5290" spans="13:13" x14ac:dyDescent="0.25">
      <c r="M5290" s="7"/>
    </row>
    <row r="5291" spans="13:13" x14ac:dyDescent="0.25">
      <c r="M5291" s="7"/>
    </row>
    <row r="5292" spans="13:13" x14ac:dyDescent="0.25">
      <c r="M5292" s="7"/>
    </row>
    <row r="5293" spans="13:13" x14ac:dyDescent="0.25">
      <c r="M5293" s="7"/>
    </row>
    <row r="5294" spans="13:13" x14ac:dyDescent="0.25">
      <c r="M5294" s="7"/>
    </row>
    <row r="5295" spans="13:13" x14ac:dyDescent="0.25">
      <c r="M5295" s="7"/>
    </row>
    <row r="5296" spans="13:13" x14ac:dyDescent="0.25">
      <c r="M5296" s="7"/>
    </row>
    <row r="5297" spans="13:13" x14ac:dyDescent="0.25">
      <c r="M5297" s="7"/>
    </row>
    <row r="5298" spans="13:13" x14ac:dyDescent="0.25">
      <c r="M5298" s="7"/>
    </row>
    <row r="5299" spans="13:13" x14ac:dyDescent="0.25">
      <c r="M5299" s="7"/>
    </row>
    <row r="5300" spans="13:13" x14ac:dyDescent="0.25">
      <c r="M5300" s="7"/>
    </row>
    <row r="5301" spans="13:13" x14ac:dyDescent="0.25">
      <c r="M5301" s="7"/>
    </row>
    <row r="5302" spans="13:13" x14ac:dyDescent="0.25">
      <c r="M5302" s="7"/>
    </row>
    <row r="5303" spans="13:13" x14ac:dyDescent="0.25">
      <c r="M5303" s="7"/>
    </row>
    <row r="5304" spans="13:13" x14ac:dyDescent="0.25">
      <c r="M5304" s="7"/>
    </row>
    <row r="5305" spans="13:13" x14ac:dyDescent="0.25">
      <c r="M5305" s="7"/>
    </row>
    <row r="5306" spans="13:13" x14ac:dyDescent="0.25">
      <c r="M5306" s="7"/>
    </row>
    <row r="5307" spans="13:13" x14ac:dyDescent="0.25">
      <c r="M5307" s="7"/>
    </row>
    <row r="5308" spans="13:13" x14ac:dyDescent="0.25">
      <c r="M5308" s="7"/>
    </row>
    <row r="5309" spans="13:13" x14ac:dyDescent="0.25">
      <c r="M5309" s="7"/>
    </row>
    <row r="5310" spans="13:13" x14ac:dyDescent="0.25">
      <c r="M5310" s="7"/>
    </row>
    <row r="5311" spans="13:13" x14ac:dyDescent="0.25">
      <c r="M5311" s="7"/>
    </row>
    <row r="5312" spans="13:13" x14ac:dyDescent="0.25">
      <c r="M5312" s="7"/>
    </row>
    <row r="5313" spans="13:13" x14ac:dyDescent="0.25">
      <c r="M5313" s="7"/>
    </row>
    <row r="5314" spans="13:13" x14ac:dyDescent="0.25">
      <c r="M5314" s="7"/>
    </row>
    <row r="5315" spans="13:13" x14ac:dyDescent="0.25">
      <c r="M5315" s="7"/>
    </row>
    <row r="5316" spans="13:13" x14ac:dyDescent="0.25">
      <c r="M5316" s="7"/>
    </row>
    <row r="5317" spans="13:13" x14ac:dyDescent="0.25">
      <c r="M5317" s="7"/>
    </row>
    <row r="5318" spans="13:13" x14ac:dyDescent="0.25">
      <c r="M5318" s="7"/>
    </row>
    <row r="5319" spans="13:13" x14ac:dyDescent="0.25">
      <c r="M5319" s="7"/>
    </row>
    <row r="5320" spans="13:13" x14ac:dyDescent="0.25">
      <c r="M5320" s="7"/>
    </row>
    <row r="5321" spans="13:13" x14ac:dyDescent="0.25">
      <c r="M5321" s="7"/>
    </row>
    <row r="5322" spans="13:13" x14ac:dyDescent="0.25">
      <c r="M5322" s="7"/>
    </row>
    <row r="5323" spans="13:13" x14ac:dyDescent="0.25">
      <c r="M5323" s="7"/>
    </row>
    <row r="5324" spans="13:13" x14ac:dyDescent="0.25">
      <c r="M5324" s="7"/>
    </row>
    <row r="5325" spans="13:13" x14ac:dyDescent="0.25">
      <c r="M5325" s="7"/>
    </row>
    <row r="5326" spans="13:13" x14ac:dyDescent="0.25">
      <c r="M5326" s="7"/>
    </row>
    <row r="5327" spans="13:13" x14ac:dyDescent="0.25">
      <c r="M5327" s="7"/>
    </row>
    <row r="5328" spans="13:13" x14ac:dyDescent="0.25">
      <c r="M5328" s="7"/>
    </row>
    <row r="5329" spans="13:13" x14ac:dyDescent="0.25">
      <c r="M5329" s="7"/>
    </row>
    <row r="5330" spans="13:13" x14ac:dyDescent="0.25">
      <c r="M5330" s="7"/>
    </row>
    <row r="5331" spans="13:13" x14ac:dyDescent="0.25">
      <c r="M5331" s="7"/>
    </row>
    <row r="5332" spans="13:13" x14ac:dyDescent="0.25">
      <c r="M5332" s="7"/>
    </row>
    <row r="5333" spans="13:13" x14ac:dyDescent="0.25">
      <c r="M5333" s="7"/>
    </row>
    <row r="5334" spans="13:13" x14ac:dyDescent="0.25">
      <c r="M5334" s="7"/>
    </row>
    <row r="5335" spans="13:13" x14ac:dyDescent="0.25">
      <c r="M5335" s="7"/>
    </row>
    <row r="5336" spans="13:13" x14ac:dyDescent="0.25">
      <c r="M5336" s="7"/>
    </row>
    <row r="5337" spans="13:13" x14ac:dyDescent="0.25">
      <c r="M5337" s="7"/>
    </row>
    <row r="5338" spans="13:13" x14ac:dyDescent="0.25">
      <c r="M5338" s="7"/>
    </row>
    <row r="5339" spans="13:13" x14ac:dyDescent="0.25">
      <c r="M5339" s="7"/>
    </row>
    <row r="5340" spans="13:13" x14ac:dyDescent="0.25">
      <c r="M5340" s="7"/>
    </row>
    <row r="5341" spans="13:13" x14ac:dyDescent="0.25">
      <c r="M5341" s="7"/>
    </row>
    <row r="5342" spans="13:13" x14ac:dyDescent="0.25">
      <c r="M5342" s="7"/>
    </row>
    <row r="5343" spans="13:13" x14ac:dyDescent="0.25">
      <c r="M5343" s="7"/>
    </row>
    <row r="5344" spans="13:13" x14ac:dyDescent="0.25">
      <c r="M5344" s="7"/>
    </row>
    <row r="5345" spans="13:13" x14ac:dyDescent="0.25">
      <c r="M5345" s="7"/>
    </row>
    <row r="5346" spans="13:13" x14ac:dyDescent="0.25">
      <c r="M5346" s="7"/>
    </row>
    <row r="5347" spans="13:13" x14ac:dyDescent="0.25">
      <c r="M5347" s="7"/>
    </row>
    <row r="5348" spans="13:13" x14ac:dyDescent="0.25">
      <c r="M5348" s="7"/>
    </row>
    <row r="5349" spans="13:13" x14ac:dyDescent="0.25">
      <c r="M5349" s="7"/>
    </row>
    <row r="5350" spans="13:13" x14ac:dyDescent="0.25">
      <c r="M5350" s="7"/>
    </row>
    <row r="5351" spans="13:13" x14ac:dyDescent="0.25">
      <c r="M5351" s="7"/>
    </row>
    <row r="5352" spans="13:13" x14ac:dyDescent="0.25">
      <c r="M5352" s="7"/>
    </row>
    <row r="5353" spans="13:13" x14ac:dyDescent="0.25">
      <c r="M5353" s="7"/>
    </row>
    <row r="5354" spans="13:13" x14ac:dyDescent="0.25">
      <c r="M5354" s="7"/>
    </row>
    <row r="5355" spans="13:13" x14ac:dyDescent="0.25">
      <c r="M5355" s="7"/>
    </row>
    <row r="5356" spans="13:13" x14ac:dyDescent="0.25">
      <c r="M5356" s="7"/>
    </row>
    <row r="5357" spans="13:13" x14ac:dyDescent="0.25">
      <c r="M5357" s="7"/>
    </row>
    <row r="5358" spans="13:13" x14ac:dyDescent="0.25">
      <c r="M5358" s="7"/>
    </row>
    <row r="5359" spans="13:13" x14ac:dyDescent="0.25">
      <c r="M5359" s="7"/>
    </row>
    <row r="5360" spans="13:13" x14ac:dyDescent="0.25">
      <c r="M5360" s="7"/>
    </row>
    <row r="5361" spans="13:13" x14ac:dyDescent="0.25">
      <c r="M5361" s="7"/>
    </row>
    <row r="5362" spans="13:13" x14ac:dyDescent="0.25">
      <c r="M5362" s="7"/>
    </row>
    <row r="5363" spans="13:13" x14ac:dyDescent="0.25">
      <c r="M5363" s="7"/>
    </row>
    <row r="5364" spans="13:13" x14ac:dyDescent="0.25">
      <c r="M5364" s="7"/>
    </row>
    <row r="5365" spans="13:13" x14ac:dyDescent="0.25">
      <c r="M5365" s="7"/>
    </row>
    <row r="5366" spans="13:13" x14ac:dyDescent="0.25">
      <c r="M5366" s="7"/>
    </row>
    <row r="5367" spans="13:13" x14ac:dyDescent="0.25">
      <c r="M5367" s="7"/>
    </row>
    <row r="5368" spans="13:13" x14ac:dyDescent="0.25">
      <c r="M5368" s="7"/>
    </row>
    <row r="5369" spans="13:13" x14ac:dyDescent="0.25">
      <c r="M5369" s="7"/>
    </row>
    <row r="5370" spans="13:13" x14ac:dyDescent="0.25">
      <c r="M5370" s="7"/>
    </row>
    <row r="5371" spans="13:13" x14ac:dyDescent="0.25">
      <c r="M5371" s="7"/>
    </row>
    <row r="5372" spans="13:13" x14ac:dyDescent="0.25">
      <c r="M5372" s="7"/>
    </row>
    <row r="5373" spans="13:13" x14ac:dyDescent="0.25">
      <c r="M5373" s="7"/>
    </row>
    <row r="5374" spans="13:13" x14ac:dyDescent="0.25">
      <c r="M5374" s="7"/>
    </row>
    <row r="5375" spans="13:13" x14ac:dyDescent="0.25">
      <c r="M5375" s="7"/>
    </row>
    <row r="5376" spans="13:13" x14ac:dyDescent="0.25">
      <c r="M5376" s="7"/>
    </row>
    <row r="5377" spans="13:13" x14ac:dyDescent="0.25">
      <c r="M5377" s="7"/>
    </row>
    <row r="5378" spans="13:13" x14ac:dyDescent="0.25">
      <c r="M5378" s="7"/>
    </row>
    <row r="5379" spans="13:13" x14ac:dyDescent="0.25">
      <c r="M5379" s="7"/>
    </row>
    <row r="5380" spans="13:13" x14ac:dyDescent="0.25">
      <c r="M5380" s="7"/>
    </row>
    <row r="5381" spans="13:13" x14ac:dyDescent="0.25">
      <c r="M5381" s="7"/>
    </row>
    <row r="5382" spans="13:13" x14ac:dyDescent="0.25">
      <c r="M5382" s="7"/>
    </row>
    <row r="5383" spans="13:13" x14ac:dyDescent="0.25">
      <c r="M5383" s="7"/>
    </row>
    <row r="5384" spans="13:13" x14ac:dyDescent="0.25">
      <c r="M5384" s="7"/>
    </row>
    <row r="5385" spans="13:13" x14ac:dyDescent="0.25">
      <c r="M5385" s="7"/>
    </row>
    <row r="5386" spans="13:13" x14ac:dyDescent="0.25">
      <c r="M5386" s="7"/>
    </row>
    <row r="5387" spans="13:13" x14ac:dyDescent="0.25">
      <c r="M5387" s="7"/>
    </row>
    <row r="5388" spans="13:13" x14ac:dyDescent="0.25">
      <c r="M5388" s="7"/>
    </row>
    <row r="5389" spans="13:13" x14ac:dyDescent="0.25">
      <c r="M5389" s="7"/>
    </row>
    <row r="5390" spans="13:13" x14ac:dyDescent="0.25">
      <c r="M5390" s="7"/>
    </row>
    <row r="5391" spans="13:13" x14ac:dyDescent="0.25">
      <c r="M5391" s="7"/>
    </row>
    <row r="5392" spans="13:13" x14ac:dyDescent="0.25">
      <c r="M5392" s="7"/>
    </row>
    <row r="5393" spans="13:13" x14ac:dyDescent="0.25">
      <c r="M5393" s="7"/>
    </row>
    <row r="5394" spans="13:13" x14ac:dyDescent="0.25">
      <c r="M5394" s="7"/>
    </row>
    <row r="5395" spans="13:13" x14ac:dyDescent="0.25">
      <c r="M5395" s="7"/>
    </row>
    <row r="5396" spans="13:13" x14ac:dyDescent="0.25">
      <c r="M5396" s="7"/>
    </row>
    <row r="5397" spans="13:13" x14ac:dyDescent="0.25">
      <c r="M5397" s="7"/>
    </row>
    <row r="5398" spans="13:13" x14ac:dyDescent="0.25">
      <c r="M5398" s="7"/>
    </row>
    <row r="5399" spans="13:13" x14ac:dyDescent="0.25">
      <c r="M5399" s="7"/>
    </row>
    <row r="5400" spans="13:13" x14ac:dyDescent="0.25">
      <c r="M5400" s="7"/>
    </row>
    <row r="5401" spans="13:13" x14ac:dyDescent="0.25">
      <c r="M5401" s="7"/>
    </row>
    <row r="5402" spans="13:13" x14ac:dyDescent="0.25">
      <c r="M5402" s="7"/>
    </row>
    <row r="5403" spans="13:13" x14ac:dyDescent="0.25">
      <c r="M5403" s="7"/>
    </row>
    <row r="5404" spans="13:13" x14ac:dyDescent="0.25">
      <c r="M5404" s="7"/>
    </row>
    <row r="5405" spans="13:13" x14ac:dyDescent="0.25">
      <c r="M5405" s="7"/>
    </row>
    <row r="5406" spans="13:13" x14ac:dyDescent="0.25">
      <c r="M5406" s="7"/>
    </row>
    <row r="5407" spans="13:13" x14ac:dyDescent="0.25">
      <c r="M5407" s="7"/>
    </row>
    <row r="5408" spans="13:13" x14ac:dyDescent="0.25">
      <c r="M5408" s="7"/>
    </row>
    <row r="5409" spans="13:13" x14ac:dyDescent="0.25">
      <c r="M5409" s="7"/>
    </row>
    <row r="5410" spans="13:13" x14ac:dyDescent="0.25">
      <c r="M5410" s="7"/>
    </row>
    <row r="5411" spans="13:13" x14ac:dyDescent="0.25">
      <c r="M5411" s="7"/>
    </row>
    <row r="5412" spans="13:13" x14ac:dyDescent="0.25">
      <c r="M5412" s="7"/>
    </row>
    <row r="5413" spans="13:13" x14ac:dyDescent="0.25">
      <c r="M5413" s="7"/>
    </row>
    <row r="5414" spans="13:13" x14ac:dyDescent="0.25">
      <c r="M5414" s="7"/>
    </row>
    <row r="5415" spans="13:13" x14ac:dyDescent="0.25">
      <c r="M5415" s="7"/>
    </row>
    <row r="5416" spans="13:13" x14ac:dyDescent="0.25">
      <c r="M5416" s="7"/>
    </row>
    <row r="5417" spans="13:13" x14ac:dyDescent="0.25">
      <c r="M5417" s="7"/>
    </row>
    <row r="5418" spans="13:13" x14ac:dyDescent="0.25">
      <c r="M5418" s="7"/>
    </row>
    <row r="5419" spans="13:13" x14ac:dyDescent="0.25">
      <c r="M5419" s="7"/>
    </row>
    <row r="5420" spans="13:13" x14ac:dyDescent="0.25">
      <c r="M5420" s="7"/>
    </row>
    <row r="5421" spans="13:13" x14ac:dyDescent="0.25">
      <c r="M5421" s="7"/>
    </row>
    <row r="5422" spans="13:13" x14ac:dyDescent="0.25">
      <c r="M5422" s="7"/>
    </row>
    <row r="5423" spans="13:13" x14ac:dyDescent="0.25">
      <c r="M5423" s="7"/>
    </row>
    <row r="5424" spans="13:13" x14ac:dyDescent="0.25">
      <c r="M5424" s="7"/>
    </row>
    <row r="5425" spans="13:13" x14ac:dyDescent="0.25">
      <c r="M5425" s="7"/>
    </row>
    <row r="5426" spans="13:13" x14ac:dyDescent="0.25">
      <c r="M5426" s="7"/>
    </row>
    <row r="5427" spans="13:13" x14ac:dyDescent="0.25">
      <c r="M5427" s="7"/>
    </row>
    <row r="5428" spans="13:13" x14ac:dyDescent="0.25">
      <c r="M5428" s="7"/>
    </row>
    <row r="5429" spans="13:13" x14ac:dyDescent="0.25">
      <c r="M5429" s="7"/>
    </row>
    <row r="5430" spans="13:13" x14ac:dyDescent="0.25">
      <c r="M5430" s="7"/>
    </row>
    <row r="5431" spans="13:13" x14ac:dyDescent="0.25">
      <c r="M5431" s="7"/>
    </row>
    <row r="5432" spans="13:13" x14ac:dyDescent="0.25">
      <c r="M5432" s="7"/>
    </row>
    <row r="5433" spans="13:13" x14ac:dyDescent="0.25">
      <c r="M5433" s="7"/>
    </row>
    <row r="5434" spans="13:13" x14ac:dyDescent="0.25">
      <c r="M5434" s="7"/>
    </row>
    <row r="5435" spans="13:13" x14ac:dyDescent="0.25">
      <c r="M5435" s="7"/>
    </row>
    <row r="5436" spans="13:13" x14ac:dyDescent="0.25">
      <c r="M5436" s="7"/>
    </row>
    <row r="5437" spans="13:13" x14ac:dyDescent="0.25">
      <c r="M5437" s="7"/>
    </row>
    <row r="5438" spans="13:13" x14ac:dyDescent="0.25">
      <c r="M5438" s="7"/>
    </row>
    <row r="5439" spans="13:13" x14ac:dyDescent="0.25">
      <c r="M5439" s="7"/>
    </row>
    <row r="5440" spans="13:13" x14ac:dyDescent="0.25">
      <c r="M5440" s="7"/>
    </row>
    <row r="5441" spans="13:13" x14ac:dyDescent="0.25">
      <c r="M5441" s="7"/>
    </row>
    <row r="5442" spans="13:13" x14ac:dyDescent="0.25">
      <c r="M5442" s="7"/>
    </row>
    <row r="5443" spans="13:13" x14ac:dyDescent="0.25">
      <c r="M5443" s="7"/>
    </row>
    <row r="5444" spans="13:13" x14ac:dyDescent="0.25">
      <c r="M5444" s="7"/>
    </row>
    <row r="5445" spans="13:13" x14ac:dyDescent="0.25">
      <c r="M5445" s="7"/>
    </row>
    <row r="5446" spans="13:13" x14ac:dyDescent="0.25">
      <c r="M5446" s="7"/>
    </row>
    <row r="5447" spans="13:13" x14ac:dyDescent="0.25">
      <c r="M5447" s="7"/>
    </row>
    <row r="5448" spans="13:13" x14ac:dyDescent="0.25">
      <c r="M5448" s="7"/>
    </row>
    <row r="5449" spans="13:13" x14ac:dyDescent="0.25">
      <c r="M5449" s="7"/>
    </row>
    <row r="5450" spans="13:13" x14ac:dyDescent="0.25">
      <c r="M5450" s="7"/>
    </row>
    <row r="5451" spans="13:13" x14ac:dyDescent="0.25">
      <c r="M5451" s="7"/>
    </row>
    <row r="5452" spans="13:13" x14ac:dyDescent="0.25">
      <c r="M5452" s="7"/>
    </row>
    <row r="5453" spans="13:13" x14ac:dyDescent="0.25">
      <c r="M5453" s="7"/>
    </row>
    <row r="5454" spans="13:13" x14ac:dyDescent="0.25">
      <c r="M5454" s="7"/>
    </row>
    <row r="5455" spans="13:13" x14ac:dyDescent="0.25">
      <c r="M5455" s="7"/>
    </row>
    <row r="5456" spans="13:13" x14ac:dyDescent="0.25">
      <c r="M5456" s="7"/>
    </row>
    <row r="5457" spans="13:13" x14ac:dyDescent="0.25">
      <c r="M5457" s="7"/>
    </row>
    <row r="5458" spans="13:13" x14ac:dyDescent="0.25">
      <c r="M5458" s="7"/>
    </row>
    <row r="5459" spans="13:13" x14ac:dyDescent="0.25">
      <c r="M5459" s="7"/>
    </row>
    <row r="5460" spans="13:13" x14ac:dyDescent="0.25">
      <c r="M5460" s="7"/>
    </row>
    <row r="5461" spans="13:13" x14ac:dyDescent="0.25">
      <c r="M5461" s="7"/>
    </row>
    <row r="5462" spans="13:13" x14ac:dyDescent="0.25">
      <c r="M5462" s="7"/>
    </row>
    <row r="5463" spans="13:13" x14ac:dyDescent="0.25">
      <c r="M5463" s="7"/>
    </row>
    <row r="5464" spans="13:13" x14ac:dyDescent="0.25">
      <c r="M5464" s="7"/>
    </row>
    <row r="5465" spans="13:13" x14ac:dyDescent="0.25">
      <c r="M5465" s="7"/>
    </row>
    <row r="5466" spans="13:13" x14ac:dyDescent="0.25">
      <c r="M5466" s="7"/>
    </row>
    <row r="5467" spans="13:13" x14ac:dyDescent="0.25">
      <c r="M5467" s="7"/>
    </row>
    <row r="5468" spans="13:13" x14ac:dyDescent="0.25">
      <c r="M5468" s="7"/>
    </row>
    <row r="5469" spans="13:13" x14ac:dyDescent="0.25">
      <c r="M5469" s="7"/>
    </row>
    <row r="5470" spans="13:13" x14ac:dyDescent="0.25">
      <c r="M5470" s="7"/>
    </row>
    <row r="5471" spans="13:13" x14ac:dyDescent="0.25">
      <c r="M5471" s="7"/>
    </row>
    <row r="5472" spans="13:13" x14ac:dyDescent="0.25">
      <c r="M5472" s="7"/>
    </row>
    <row r="5473" spans="13:13" x14ac:dyDescent="0.25">
      <c r="M5473" s="7"/>
    </row>
    <row r="5474" spans="13:13" x14ac:dyDescent="0.25">
      <c r="M5474" s="7"/>
    </row>
    <row r="5475" spans="13:13" x14ac:dyDescent="0.25">
      <c r="M5475" s="7"/>
    </row>
    <row r="5476" spans="13:13" x14ac:dyDescent="0.25">
      <c r="M5476" s="7"/>
    </row>
    <row r="5477" spans="13:13" x14ac:dyDescent="0.25">
      <c r="M5477" s="7"/>
    </row>
    <row r="5478" spans="13:13" x14ac:dyDescent="0.25">
      <c r="M5478" s="7"/>
    </row>
    <row r="5479" spans="13:13" x14ac:dyDescent="0.25">
      <c r="M5479" s="7"/>
    </row>
    <row r="5480" spans="13:13" x14ac:dyDescent="0.25">
      <c r="M5480" s="7"/>
    </row>
    <row r="5481" spans="13:13" x14ac:dyDescent="0.25">
      <c r="M5481" s="7"/>
    </row>
    <row r="5482" spans="13:13" x14ac:dyDescent="0.25">
      <c r="M5482" s="7"/>
    </row>
    <row r="5483" spans="13:13" x14ac:dyDescent="0.25">
      <c r="M5483" s="7"/>
    </row>
    <row r="5484" spans="13:13" x14ac:dyDescent="0.25">
      <c r="M5484" s="7"/>
    </row>
    <row r="5485" spans="13:13" x14ac:dyDescent="0.25">
      <c r="M5485" s="7"/>
    </row>
    <row r="5486" spans="13:13" x14ac:dyDescent="0.25">
      <c r="M5486" s="7"/>
    </row>
    <row r="5487" spans="13:13" x14ac:dyDescent="0.25">
      <c r="M5487" s="7"/>
    </row>
    <row r="5488" spans="13:13" x14ac:dyDescent="0.25">
      <c r="M5488" s="7"/>
    </row>
    <row r="5489" spans="13:13" x14ac:dyDescent="0.25">
      <c r="M5489" s="7"/>
    </row>
    <row r="5490" spans="13:13" x14ac:dyDescent="0.25">
      <c r="M5490" s="7"/>
    </row>
    <row r="5491" spans="13:13" x14ac:dyDescent="0.25">
      <c r="M5491" s="7"/>
    </row>
    <row r="5492" spans="13:13" x14ac:dyDescent="0.25">
      <c r="M5492" s="7"/>
    </row>
    <row r="5493" spans="13:13" x14ac:dyDescent="0.25">
      <c r="M5493" s="7"/>
    </row>
    <row r="5494" spans="13:13" x14ac:dyDescent="0.25">
      <c r="M5494" s="7"/>
    </row>
    <row r="5495" spans="13:13" x14ac:dyDescent="0.25">
      <c r="M5495" s="7"/>
    </row>
    <row r="5496" spans="13:13" x14ac:dyDescent="0.25">
      <c r="M5496" s="7"/>
    </row>
    <row r="5497" spans="13:13" x14ac:dyDescent="0.25">
      <c r="M5497" s="7"/>
    </row>
    <row r="5498" spans="13:13" x14ac:dyDescent="0.25">
      <c r="M5498" s="7"/>
    </row>
    <row r="5499" spans="13:13" x14ac:dyDescent="0.25">
      <c r="M5499" s="7"/>
    </row>
    <row r="5500" spans="13:13" x14ac:dyDescent="0.25">
      <c r="M5500" s="7"/>
    </row>
    <row r="5501" spans="13:13" x14ac:dyDescent="0.25">
      <c r="M5501" s="7"/>
    </row>
    <row r="5502" spans="13:13" x14ac:dyDescent="0.25">
      <c r="M5502" s="7"/>
    </row>
    <row r="5503" spans="13:13" x14ac:dyDescent="0.25">
      <c r="M5503" s="7"/>
    </row>
    <row r="5504" spans="13:13" x14ac:dyDescent="0.25">
      <c r="M5504" s="7"/>
    </row>
    <row r="5505" spans="13:13" x14ac:dyDescent="0.25">
      <c r="M5505" s="7"/>
    </row>
    <row r="5506" spans="13:13" x14ac:dyDescent="0.25">
      <c r="M5506" s="7"/>
    </row>
    <row r="5507" spans="13:13" x14ac:dyDescent="0.25">
      <c r="M5507" s="7"/>
    </row>
    <row r="5508" spans="13:13" x14ac:dyDescent="0.25">
      <c r="M5508" s="7"/>
    </row>
    <row r="5509" spans="13:13" x14ac:dyDescent="0.25">
      <c r="M5509" s="7"/>
    </row>
    <row r="5510" spans="13:13" x14ac:dyDescent="0.25">
      <c r="M5510" s="7"/>
    </row>
    <row r="5511" spans="13:13" x14ac:dyDescent="0.25">
      <c r="M5511" s="7"/>
    </row>
    <row r="5512" spans="13:13" x14ac:dyDescent="0.25">
      <c r="M5512" s="7"/>
    </row>
    <row r="5513" spans="13:13" x14ac:dyDescent="0.25">
      <c r="M5513" s="7"/>
    </row>
    <row r="5514" spans="13:13" x14ac:dyDescent="0.25">
      <c r="M5514" s="7"/>
    </row>
    <row r="5515" spans="13:13" x14ac:dyDescent="0.25">
      <c r="M5515" s="7"/>
    </row>
    <row r="5516" spans="13:13" x14ac:dyDescent="0.25">
      <c r="M5516" s="7"/>
    </row>
    <row r="5517" spans="13:13" x14ac:dyDescent="0.25">
      <c r="M5517" s="7"/>
    </row>
    <row r="5518" spans="13:13" x14ac:dyDescent="0.25">
      <c r="M5518" s="7"/>
    </row>
    <row r="5519" spans="13:13" x14ac:dyDescent="0.25">
      <c r="M5519" s="7"/>
    </row>
    <row r="5520" spans="13:13" x14ac:dyDescent="0.25">
      <c r="M5520" s="7"/>
    </row>
    <row r="5521" spans="13:13" x14ac:dyDescent="0.25">
      <c r="M5521" s="7"/>
    </row>
    <row r="5522" spans="13:13" x14ac:dyDescent="0.25">
      <c r="M5522" s="7"/>
    </row>
    <row r="5523" spans="13:13" x14ac:dyDescent="0.25">
      <c r="M5523" s="7"/>
    </row>
    <row r="5524" spans="13:13" x14ac:dyDescent="0.25">
      <c r="M5524" s="7"/>
    </row>
    <row r="5525" spans="13:13" x14ac:dyDescent="0.25">
      <c r="M5525" s="7"/>
    </row>
    <row r="5526" spans="13:13" x14ac:dyDescent="0.25">
      <c r="M5526" s="7"/>
    </row>
    <row r="5527" spans="13:13" x14ac:dyDescent="0.25">
      <c r="M5527" s="7"/>
    </row>
    <row r="5528" spans="13:13" x14ac:dyDescent="0.25">
      <c r="M5528" s="7"/>
    </row>
    <row r="5529" spans="13:13" x14ac:dyDescent="0.25">
      <c r="M5529" s="7"/>
    </row>
    <row r="5530" spans="13:13" x14ac:dyDescent="0.25">
      <c r="M5530" s="7"/>
    </row>
    <row r="5531" spans="13:13" x14ac:dyDescent="0.25">
      <c r="M5531" s="7"/>
    </row>
    <row r="5532" spans="13:13" x14ac:dyDescent="0.25">
      <c r="M5532" s="7"/>
    </row>
    <row r="5533" spans="13:13" x14ac:dyDescent="0.25">
      <c r="M5533" s="7"/>
    </row>
    <row r="5534" spans="13:13" x14ac:dyDescent="0.25">
      <c r="M5534" s="7"/>
    </row>
    <row r="5535" spans="13:13" x14ac:dyDescent="0.25">
      <c r="M5535" s="7"/>
    </row>
    <row r="5536" spans="13:13" x14ac:dyDescent="0.25">
      <c r="M5536" s="7"/>
    </row>
    <row r="5537" spans="13:13" x14ac:dyDescent="0.25">
      <c r="M5537" s="7"/>
    </row>
    <row r="5538" spans="13:13" x14ac:dyDescent="0.25">
      <c r="M5538" s="7"/>
    </row>
    <row r="5539" spans="13:13" x14ac:dyDescent="0.25">
      <c r="M5539" s="7"/>
    </row>
    <row r="5540" spans="13:13" x14ac:dyDescent="0.25">
      <c r="M5540" s="7"/>
    </row>
    <row r="5541" spans="13:13" x14ac:dyDescent="0.25">
      <c r="M5541" s="7"/>
    </row>
    <row r="5542" spans="13:13" x14ac:dyDescent="0.25">
      <c r="M5542" s="7"/>
    </row>
    <row r="5543" spans="13:13" x14ac:dyDescent="0.25">
      <c r="M5543" s="7"/>
    </row>
    <row r="5544" spans="13:13" x14ac:dyDescent="0.25">
      <c r="M5544" s="7"/>
    </row>
    <row r="5545" spans="13:13" x14ac:dyDescent="0.25">
      <c r="M5545" s="7"/>
    </row>
    <row r="5546" spans="13:13" x14ac:dyDescent="0.25">
      <c r="M5546" s="7"/>
    </row>
    <row r="5547" spans="13:13" x14ac:dyDescent="0.25">
      <c r="M5547" s="7"/>
    </row>
    <row r="5548" spans="13:13" x14ac:dyDescent="0.25">
      <c r="M5548" s="7"/>
    </row>
    <row r="5549" spans="13:13" x14ac:dyDescent="0.25">
      <c r="M5549" s="7"/>
    </row>
    <row r="5550" spans="13:13" x14ac:dyDescent="0.25">
      <c r="M5550" s="7"/>
    </row>
    <row r="5551" spans="13:13" x14ac:dyDescent="0.25">
      <c r="M5551" s="7"/>
    </row>
    <row r="5552" spans="13:13" x14ac:dyDescent="0.25">
      <c r="M5552" s="7"/>
    </row>
    <row r="5553" spans="13:13" x14ac:dyDescent="0.25">
      <c r="M5553" s="7"/>
    </row>
    <row r="5554" spans="13:13" x14ac:dyDescent="0.25">
      <c r="M5554" s="7"/>
    </row>
    <row r="5555" spans="13:13" x14ac:dyDescent="0.25">
      <c r="M5555" s="7"/>
    </row>
    <row r="5556" spans="13:13" x14ac:dyDescent="0.25">
      <c r="M5556" s="7"/>
    </row>
    <row r="5557" spans="13:13" x14ac:dyDescent="0.25">
      <c r="M5557" s="7"/>
    </row>
    <row r="5558" spans="13:13" x14ac:dyDescent="0.25">
      <c r="M5558" s="7"/>
    </row>
    <row r="5559" spans="13:13" x14ac:dyDescent="0.25">
      <c r="M5559" s="7"/>
    </row>
    <row r="5560" spans="13:13" x14ac:dyDescent="0.25">
      <c r="M5560" s="7"/>
    </row>
    <row r="5561" spans="13:13" x14ac:dyDescent="0.25">
      <c r="M5561" s="7"/>
    </row>
    <row r="5562" spans="13:13" x14ac:dyDescent="0.25">
      <c r="M5562" s="7"/>
    </row>
    <row r="5563" spans="13:13" x14ac:dyDescent="0.25">
      <c r="M5563" s="7"/>
    </row>
    <row r="5564" spans="13:13" x14ac:dyDescent="0.25">
      <c r="M5564" s="7"/>
    </row>
    <row r="5565" spans="13:13" x14ac:dyDescent="0.25">
      <c r="M5565" s="7"/>
    </row>
    <row r="5566" spans="13:13" x14ac:dyDescent="0.25">
      <c r="M5566" s="7"/>
    </row>
    <row r="5567" spans="13:13" x14ac:dyDescent="0.25">
      <c r="M5567" s="7"/>
    </row>
    <row r="5568" spans="13:13" x14ac:dyDescent="0.25">
      <c r="M5568" s="7"/>
    </row>
    <row r="5569" spans="13:13" x14ac:dyDescent="0.25">
      <c r="M5569" s="7"/>
    </row>
    <row r="5570" spans="13:13" x14ac:dyDescent="0.25">
      <c r="M5570" s="7"/>
    </row>
    <row r="5571" spans="13:13" x14ac:dyDescent="0.25">
      <c r="M5571" s="7"/>
    </row>
    <row r="5572" spans="13:13" x14ac:dyDescent="0.25">
      <c r="M5572" s="7"/>
    </row>
    <row r="5573" spans="13:13" x14ac:dyDescent="0.25">
      <c r="M5573" s="7"/>
    </row>
    <row r="5574" spans="13:13" x14ac:dyDescent="0.25">
      <c r="M5574" s="7"/>
    </row>
    <row r="5575" spans="13:13" x14ac:dyDescent="0.25">
      <c r="M5575" s="7"/>
    </row>
    <row r="5576" spans="13:13" x14ac:dyDescent="0.25">
      <c r="M5576" s="7"/>
    </row>
    <row r="5577" spans="13:13" x14ac:dyDescent="0.25">
      <c r="M5577" s="7"/>
    </row>
    <row r="5578" spans="13:13" x14ac:dyDescent="0.25">
      <c r="M5578" s="7"/>
    </row>
    <row r="5579" spans="13:13" x14ac:dyDescent="0.25">
      <c r="M5579" s="7"/>
    </row>
    <row r="5580" spans="13:13" x14ac:dyDescent="0.25">
      <c r="M5580" s="7"/>
    </row>
    <row r="5581" spans="13:13" x14ac:dyDescent="0.25">
      <c r="M5581" s="7"/>
    </row>
    <row r="5582" spans="13:13" x14ac:dyDescent="0.25">
      <c r="M5582" s="7"/>
    </row>
    <row r="5583" spans="13:13" x14ac:dyDescent="0.25">
      <c r="M5583" s="7"/>
    </row>
    <row r="5584" spans="13:13" x14ac:dyDescent="0.25">
      <c r="M5584" s="7"/>
    </row>
    <row r="5585" spans="13:13" x14ac:dyDescent="0.25">
      <c r="M5585" s="7"/>
    </row>
    <row r="5586" spans="13:13" x14ac:dyDescent="0.25">
      <c r="M5586" s="7"/>
    </row>
    <row r="5587" spans="13:13" x14ac:dyDescent="0.25">
      <c r="M5587" s="7"/>
    </row>
    <row r="5588" spans="13:13" x14ac:dyDescent="0.25">
      <c r="M5588" s="7"/>
    </row>
    <row r="5589" spans="13:13" x14ac:dyDescent="0.25">
      <c r="M5589" s="7"/>
    </row>
    <row r="5590" spans="13:13" x14ac:dyDescent="0.25">
      <c r="M5590" s="7"/>
    </row>
    <row r="5591" spans="13:13" x14ac:dyDescent="0.25">
      <c r="M5591" s="7"/>
    </row>
    <row r="5592" spans="13:13" x14ac:dyDescent="0.25">
      <c r="M5592" s="7"/>
    </row>
    <row r="5593" spans="13:13" x14ac:dyDescent="0.25">
      <c r="M5593" s="7"/>
    </row>
    <row r="5594" spans="13:13" x14ac:dyDescent="0.25">
      <c r="M5594" s="7"/>
    </row>
    <row r="5595" spans="13:13" x14ac:dyDescent="0.25">
      <c r="M5595" s="7"/>
    </row>
    <row r="5596" spans="13:13" x14ac:dyDescent="0.25">
      <c r="M5596" s="7"/>
    </row>
    <row r="5597" spans="13:13" x14ac:dyDescent="0.25">
      <c r="M5597" s="7"/>
    </row>
    <row r="5598" spans="13:13" x14ac:dyDescent="0.25">
      <c r="M5598" s="7"/>
    </row>
    <row r="5599" spans="13:13" x14ac:dyDescent="0.25">
      <c r="M5599" s="7"/>
    </row>
    <row r="5600" spans="13:13" x14ac:dyDescent="0.25">
      <c r="M5600" s="7"/>
    </row>
    <row r="5601" spans="13:13" x14ac:dyDescent="0.25">
      <c r="M5601" s="7"/>
    </row>
    <row r="5602" spans="13:13" x14ac:dyDescent="0.25">
      <c r="M5602" s="7"/>
    </row>
    <row r="5603" spans="13:13" x14ac:dyDescent="0.25">
      <c r="M5603" s="7"/>
    </row>
    <row r="5604" spans="13:13" x14ac:dyDescent="0.25">
      <c r="M5604" s="7"/>
    </row>
    <row r="5605" spans="13:13" x14ac:dyDescent="0.25">
      <c r="M5605" s="7"/>
    </row>
    <row r="5606" spans="13:13" x14ac:dyDescent="0.25">
      <c r="M5606" s="7"/>
    </row>
    <row r="5607" spans="13:13" x14ac:dyDescent="0.25">
      <c r="M5607" s="7"/>
    </row>
    <row r="5608" spans="13:13" x14ac:dyDescent="0.25">
      <c r="M5608" s="7"/>
    </row>
    <row r="5609" spans="13:13" x14ac:dyDescent="0.25">
      <c r="M5609" s="7"/>
    </row>
    <row r="5610" spans="13:13" x14ac:dyDescent="0.25">
      <c r="M5610" s="7"/>
    </row>
    <row r="5611" spans="13:13" x14ac:dyDescent="0.25">
      <c r="M5611" s="7"/>
    </row>
    <row r="5612" spans="13:13" x14ac:dyDescent="0.25">
      <c r="M5612" s="7"/>
    </row>
    <row r="5613" spans="13:13" x14ac:dyDescent="0.25">
      <c r="M5613" s="7"/>
    </row>
    <row r="5614" spans="13:13" x14ac:dyDescent="0.25">
      <c r="M5614" s="7"/>
    </row>
    <row r="5615" spans="13:13" x14ac:dyDescent="0.25">
      <c r="M5615" s="7"/>
    </row>
    <row r="5616" spans="13:13" x14ac:dyDescent="0.25">
      <c r="M5616" s="7"/>
    </row>
    <row r="5617" spans="13:13" x14ac:dyDescent="0.25">
      <c r="M5617" s="7"/>
    </row>
    <row r="5618" spans="13:13" x14ac:dyDescent="0.25">
      <c r="M5618" s="7"/>
    </row>
    <row r="5619" spans="13:13" x14ac:dyDescent="0.25">
      <c r="M5619" s="7"/>
    </row>
    <row r="5620" spans="13:13" x14ac:dyDescent="0.25">
      <c r="M5620" s="7"/>
    </row>
    <row r="5621" spans="13:13" x14ac:dyDescent="0.25">
      <c r="M5621" s="7"/>
    </row>
    <row r="5622" spans="13:13" x14ac:dyDescent="0.25">
      <c r="M5622" s="7"/>
    </row>
    <row r="5623" spans="13:13" x14ac:dyDescent="0.25">
      <c r="M5623" s="7"/>
    </row>
    <row r="5624" spans="13:13" x14ac:dyDescent="0.25">
      <c r="M5624" s="7"/>
    </row>
    <row r="5625" spans="13:13" x14ac:dyDescent="0.25">
      <c r="M5625" s="7"/>
    </row>
    <row r="5626" spans="13:13" x14ac:dyDescent="0.25">
      <c r="M5626" s="7"/>
    </row>
    <row r="5627" spans="13:13" x14ac:dyDescent="0.25">
      <c r="M5627" s="7"/>
    </row>
    <row r="5628" spans="13:13" x14ac:dyDescent="0.25">
      <c r="M5628" s="7"/>
    </row>
    <row r="5629" spans="13:13" x14ac:dyDescent="0.25">
      <c r="M5629" s="7"/>
    </row>
    <row r="5630" spans="13:13" x14ac:dyDescent="0.25">
      <c r="M5630" s="7"/>
    </row>
    <row r="5631" spans="13:13" x14ac:dyDescent="0.25">
      <c r="M5631" s="7"/>
    </row>
    <row r="5632" spans="13:13" x14ac:dyDescent="0.25">
      <c r="M5632" s="7"/>
    </row>
    <row r="5633" spans="13:13" x14ac:dyDescent="0.25">
      <c r="M5633" s="7"/>
    </row>
    <row r="5634" spans="13:13" x14ac:dyDescent="0.25">
      <c r="M5634" s="7"/>
    </row>
    <row r="5635" spans="13:13" x14ac:dyDescent="0.25">
      <c r="M5635" s="7"/>
    </row>
    <row r="5636" spans="13:13" x14ac:dyDescent="0.25">
      <c r="M5636" s="7"/>
    </row>
    <row r="5637" spans="13:13" x14ac:dyDescent="0.25">
      <c r="M5637" s="7"/>
    </row>
    <row r="5638" spans="13:13" x14ac:dyDescent="0.25">
      <c r="M5638" s="7"/>
    </row>
    <row r="5639" spans="13:13" x14ac:dyDescent="0.25">
      <c r="M5639" s="7"/>
    </row>
    <row r="5640" spans="13:13" x14ac:dyDescent="0.25">
      <c r="M5640" s="7"/>
    </row>
    <row r="5641" spans="13:13" x14ac:dyDescent="0.25">
      <c r="M5641" s="7"/>
    </row>
    <row r="5642" spans="13:13" x14ac:dyDescent="0.25">
      <c r="M5642" s="7"/>
    </row>
    <row r="5643" spans="13:13" x14ac:dyDescent="0.25">
      <c r="M5643" s="7"/>
    </row>
    <row r="5644" spans="13:13" x14ac:dyDescent="0.25">
      <c r="M5644" s="7"/>
    </row>
    <row r="5645" spans="13:13" x14ac:dyDescent="0.25">
      <c r="M5645" s="7"/>
    </row>
    <row r="5646" spans="13:13" x14ac:dyDescent="0.25">
      <c r="M5646" s="7"/>
    </row>
    <row r="5647" spans="13:13" x14ac:dyDescent="0.25">
      <c r="M5647" s="7"/>
    </row>
    <row r="5648" spans="13:13" x14ac:dyDescent="0.25">
      <c r="M5648" s="7"/>
    </row>
    <row r="5649" spans="13:13" x14ac:dyDescent="0.25">
      <c r="M5649" s="7"/>
    </row>
    <row r="5650" spans="13:13" x14ac:dyDescent="0.25">
      <c r="M5650" s="7"/>
    </row>
    <row r="5651" spans="13:13" x14ac:dyDescent="0.25">
      <c r="M5651" s="7"/>
    </row>
    <row r="5652" spans="13:13" x14ac:dyDescent="0.25">
      <c r="M5652" s="7"/>
    </row>
    <row r="5653" spans="13:13" x14ac:dyDescent="0.25">
      <c r="M5653" s="7"/>
    </row>
    <row r="5654" spans="13:13" x14ac:dyDescent="0.25">
      <c r="M5654" s="7"/>
    </row>
    <row r="5655" spans="13:13" x14ac:dyDescent="0.25">
      <c r="M5655" s="7"/>
    </row>
    <row r="5656" spans="13:13" x14ac:dyDescent="0.25">
      <c r="M5656" s="7"/>
    </row>
    <row r="5657" spans="13:13" x14ac:dyDescent="0.25">
      <c r="M5657" s="7"/>
    </row>
    <row r="5658" spans="13:13" x14ac:dyDescent="0.25">
      <c r="M5658" s="7"/>
    </row>
    <row r="5659" spans="13:13" x14ac:dyDescent="0.25">
      <c r="M5659" s="7"/>
    </row>
    <row r="5660" spans="13:13" x14ac:dyDescent="0.25">
      <c r="M5660" s="7"/>
    </row>
    <row r="5661" spans="13:13" x14ac:dyDescent="0.25">
      <c r="M5661" s="7"/>
    </row>
    <row r="5662" spans="13:13" x14ac:dyDescent="0.25">
      <c r="M5662" s="7"/>
    </row>
    <row r="5663" spans="13:13" x14ac:dyDescent="0.25">
      <c r="M5663" s="7"/>
    </row>
    <row r="5664" spans="13:13" x14ac:dyDescent="0.25">
      <c r="M5664" s="7"/>
    </row>
    <row r="5665" spans="13:13" x14ac:dyDescent="0.25">
      <c r="M5665" s="7"/>
    </row>
    <row r="5666" spans="13:13" x14ac:dyDescent="0.25">
      <c r="M5666" s="7"/>
    </row>
    <row r="5667" spans="13:13" x14ac:dyDescent="0.25">
      <c r="M5667" s="7"/>
    </row>
    <row r="5668" spans="13:13" x14ac:dyDescent="0.25">
      <c r="M5668" s="7"/>
    </row>
    <row r="5669" spans="13:13" x14ac:dyDescent="0.25">
      <c r="M5669" s="7"/>
    </row>
    <row r="5670" spans="13:13" x14ac:dyDescent="0.25">
      <c r="M5670" s="7"/>
    </row>
    <row r="5671" spans="13:13" x14ac:dyDescent="0.25">
      <c r="M5671" s="7"/>
    </row>
    <row r="5672" spans="13:13" x14ac:dyDescent="0.25">
      <c r="M5672" s="7"/>
    </row>
    <row r="5673" spans="13:13" x14ac:dyDescent="0.25">
      <c r="M5673" s="7"/>
    </row>
    <row r="5674" spans="13:13" x14ac:dyDescent="0.25">
      <c r="M5674" s="7"/>
    </row>
    <row r="5675" spans="13:13" x14ac:dyDescent="0.25">
      <c r="M5675" s="7"/>
    </row>
    <row r="5676" spans="13:13" x14ac:dyDescent="0.25">
      <c r="M5676" s="7"/>
    </row>
    <row r="5677" spans="13:13" x14ac:dyDescent="0.25">
      <c r="M5677" s="7"/>
    </row>
    <row r="5678" spans="13:13" x14ac:dyDescent="0.25">
      <c r="M5678" s="7"/>
    </row>
    <row r="5679" spans="13:13" x14ac:dyDescent="0.25">
      <c r="M5679" s="7"/>
    </row>
    <row r="5680" spans="13:13" x14ac:dyDescent="0.25">
      <c r="M5680" s="7"/>
    </row>
    <row r="5681" spans="13:13" x14ac:dyDescent="0.25">
      <c r="M5681" s="7"/>
    </row>
    <row r="5682" spans="13:13" x14ac:dyDescent="0.25">
      <c r="M5682" s="7"/>
    </row>
    <row r="5683" spans="13:13" x14ac:dyDescent="0.25">
      <c r="M5683" s="7"/>
    </row>
    <row r="5684" spans="13:13" x14ac:dyDescent="0.25">
      <c r="M5684" s="7"/>
    </row>
    <row r="5685" spans="13:13" x14ac:dyDescent="0.25">
      <c r="M5685" s="7"/>
    </row>
    <row r="5686" spans="13:13" x14ac:dyDescent="0.25">
      <c r="M5686" s="7"/>
    </row>
    <row r="5687" spans="13:13" x14ac:dyDescent="0.25">
      <c r="M5687" s="7"/>
    </row>
    <row r="5688" spans="13:13" x14ac:dyDescent="0.25">
      <c r="M5688" s="7"/>
    </row>
    <row r="5689" spans="13:13" x14ac:dyDescent="0.25">
      <c r="M5689" s="7"/>
    </row>
    <row r="5690" spans="13:13" x14ac:dyDescent="0.25">
      <c r="M5690" s="7"/>
    </row>
    <row r="5691" spans="13:13" x14ac:dyDescent="0.25">
      <c r="M5691" s="7"/>
    </row>
    <row r="5692" spans="13:13" x14ac:dyDescent="0.25">
      <c r="M5692" s="7"/>
    </row>
    <row r="5693" spans="13:13" x14ac:dyDescent="0.25">
      <c r="M5693" s="7"/>
    </row>
    <row r="5694" spans="13:13" x14ac:dyDescent="0.25">
      <c r="M5694" s="7"/>
    </row>
    <row r="5695" spans="13:13" x14ac:dyDescent="0.25">
      <c r="M5695" s="7"/>
    </row>
    <row r="5696" spans="13:13" x14ac:dyDescent="0.25">
      <c r="M5696" s="7"/>
    </row>
    <row r="5697" spans="13:13" x14ac:dyDescent="0.25">
      <c r="M5697" s="7"/>
    </row>
    <row r="5698" spans="13:13" x14ac:dyDescent="0.25">
      <c r="M5698" s="7"/>
    </row>
    <row r="5699" spans="13:13" x14ac:dyDescent="0.25">
      <c r="M5699" s="7"/>
    </row>
    <row r="5700" spans="13:13" x14ac:dyDescent="0.25">
      <c r="M5700" s="7"/>
    </row>
    <row r="5701" spans="13:13" x14ac:dyDescent="0.25">
      <c r="M5701" s="7"/>
    </row>
    <row r="5702" spans="13:13" x14ac:dyDescent="0.25">
      <c r="M5702" s="7"/>
    </row>
    <row r="5703" spans="13:13" x14ac:dyDescent="0.25">
      <c r="M5703" s="7"/>
    </row>
    <row r="5704" spans="13:13" x14ac:dyDescent="0.25">
      <c r="M5704" s="7"/>
    </row>
    <row r="5705" spans="13:13" x14ac:dyDescent="0.25">
      <c r="M5705" s="7"/>
    </row>
    <row r="5706" spans="13:13" x14ac:dyDescent="0.25">
      <c r="M5706" s="7"/>
    </row>
    <row r="5707" spans="13:13" x14ac:dyDescent="0.25">
      <c r="M5707" s="7"/>
    </row>
    <row r="5708" spans="13:13" x14ac:dyDescent="0.25">
      <c r="M5708" s="7"/>
    </row>
    <row r="5709" spans="13:13" x14ac:dyDescent="0.25">
      <c r="M5709" s="7"/>
    </row>
    <row r="5710" spans="13:13" x14ac:dyDescent="0.25">
      <c r="M5710" s="7"/>
    </row>
    <row r="5711" spans="13:13" x14ac:dyDescent="0.25">
      <c r="M5711" s="7"/>
    </row>
    <row r="5712" spans="13:13" x14ac:dyDescent="0.25">
      <c r="M5712" s="7"/>
    </row>
    <row r="5713" spans="13:13" x14ac:dyDescent="0.25">
      <c r="M5713" s="7"/>
    </row>
    <row r="5714" spans="13:13" x14ac:dyDescent="0.25">
      <c r="M5714" s="7"/>
    </row>
    <row r="5715" spans="13:13" x14ac:dyDescent="0.25">
      <c r="M5715" s="7"/>
    </row>
    <row r="5716" spans="13:13" x14ac:dyDescent="0.25">
      <c r="M5716" s="7"/>
    </row>
    <row r="5717" spans="13:13" x14ac:dyDescent="0.25">
      <c r="M5717" s="7"/>
    </row>
    <row r="5718" spans="13:13" x14ac:dyDescent="0.25">
      <c r="M5718" s="7"/>
    </row>
    <row r="5719" spans="13:13" x14ac:dyDescent="0.25">
      <c r="M5719" s="7"/>
    </row>
    <row r="5720" spans="13:13" x14ac:dyDescent="0.25">
      <c r="M5720" s="7"/>
    </row>
    <row r="5721" spans="13:13" x14ac:dyDescent="0.25">
      <c r="M5721" s="7"/>
    </row>
    <row r="5722" spans="13:13" x14ac:dyDescent="0.25">
      <c r="M5722" s="7"/>
    </row>
    <row r="5723" spans="13:13" x14ac:dyDescent="0.25">
      <c r="M5723" s="7"/>
    </row>
    <row r="5724" spans="13:13" x14ac:dyDescent="0.25">
      <c r="M5724" s="7"/>
    </row>
    <row r="5725" spans="13:13" x14ac:dyDescent="0.25">
      <c r="M5725" s="7"/>
    </row>
    <row r="5726" spans="13:13" x14ac:dyDescent="0.25">
      <c r="M5726" s="7"/>
    </row>
    <row r="5727" spans="13:13" x14ac:dyDescent="0.25">
      <c r="M5727" s="7"/>
    </row>
    <row r="5728" spans="13:13" x14ac:dyDescent="0.25">
      <c r="M5728" s="7"/>
    </row>
    <row r="5729" spans="13:13" x14ac:dyDescent="0.25">
      <c r="M5729" s="7"/>
    </row>
    <row r="5730" spans="13:13" x14ac:dyDescent="0.25">
      <c r="M5730" s="7"/>
    </row>
    <row r="5731" spans="13:13" x14ac:dyDescent="0.25">
      <c r="M5731" s="7"/>
    </row>
    <row r="5732" spans="13:13" x14ac:dyDescent="0.25">
      <c r="M5732" s="7"/>
    </row>
    <row r="5733" spans="13:13" x14ac:dyDescent="0.25">
      <c r="M5733" s="7"/>
    </row>
    <row r="5734" spans="13:13" x14ac:dyDescent="0.25">
      <c r="M5734" s="7"/>
    </row>
    <row r="5735" spans="13:13" x14ac:dyDescent="0.25">
      <c r="M5735" s="7"/>
    </row>
    <row r="5736" spans="13:13" x14ac:dyDescent="0.25">
      <c r="M5736" s="7"/>
    </row>
    <row r="5737" spans="13:13" x14ac:dyDescent="0.25">
      <c r="M5737" s="7"/>
    </row>
    <row r="5738" spans="13:13" x14ac:dyDescent="0.25">
      <c r="M5738" s="7"/>
    </row>
    <row r="5739" spans="13:13" x14ac:dyDescent="0.25">
      <c r="M5739" s="7"/>
    </row>
    <row r="5740" spans="13:13" x14ac:dyDescent="0.25">
      <c r="M5740" s="7"/>
    </row>
    <row r="5741" spans="13:13" x14ac:dyDescent="0.25">
      <c r="M5741" s="7"/>
    </row>
    <row r="5742" spans="13:13" x14ac:dyDescent="0.25">
      <c r="M5742" s="7"/>
    </row>
    <row r="5743" spans="13:13" x14ac:dyDescent="0.25">
      <c r="M5743" s="7"/>
    </row>
    <row r="5744" spans="13:13" x14ac:dyDescent="0.25">
      <c r="M5744" s="7"/>
    </row>
    <row r="5745" spans="13:13" x14ac:dyDescent="0.25">
      <c r="M5745" s="7"/>
    </row>
    <row r="5746" spans="13:13" x14ac:dyDescent="0.25">
      <c r="M5746" s="7"/>
    </row>
    <row r="5747" spans="13:13" x14ac:dyDescent="0.25">
      <c r="M5747" s="7"/>
    </row>
    <row r="5748" spans="13:13" x14ac:dyDescent="0.25">
      <c r="M5748" s="7"/>
    </row>
    <row r="5749" spans="13:13" x14ac:dyDescent="0.25">
      <c r="M5749" s="7"/>
    </row>
    <row r="5750" spans="13:13" x14ac:dyDescent="0.25">
      <c r="M5750" s="7"/>
    </row>
    <row r="5751" spans="13:13" x14ac:dyDescent="0.25">
      <c r="M5751" s="7"/>
    </row>
    <row r="5752" spans="13:13" x14ac:dyDescent="0.25">
      <c r="M5752" s="7"/>
    </row>
    <row r="5753" spans="13:13" x14ac:dyDescent="0.25">
      <c r="M5753" s="7"/>
    </row>
    <row r="5754" spans="13:13" x14ac:dyDescent="0.25">
      <c r="M5754" s="7"/>
    </row>
    <row r="5755" spans="13:13" x14ac:dyDescent="0.25">
      <c r="M5755" s="7"/>
    </row>
    <row r="5756" spans="13:13" x14ac:dyDescent="0.25">
      <c r="M5756" s="7"/>
    </row>
    <row r="5757" spans="13:13" x14ac:dyDescent="0.25">
      <c r="M5757" s="7"/>
    </row>
    <row r="5758" spans="13:13" x14ac:dyDescent="0.25">
      <c r="M5758" s="7"/>
    </row>
    <row r="5759" spans="13:13" x14ac:dyDescent="0.25">
      <c r="M5759" s="7"/>
    </row>
    <row r="5760" spans="13:13" x14ac:dyDescent="0.25">
      <c r="M5760" s="7"/>
    </row>
    <row r="5761" spans="13:13" x14ac:dyDescent="0.25">
      <c r="M5761" s="7"/>
    </row>
    <row r="5762" spans="13:13" x14ac:dyDescent="0.25">
      <c r="M5762" s="7"/>
    </row>
    <row r="5763" spans="13:13" x14ac:dyDescent="0.25">
      <c r="M5763" s="7"/>
    </row>
    <row r="5764" spans="13:13" x14ac:dyDescent="0.25">
      <c r="M5764" s="7"/>
    </row>
    <row r="5765" spans="13:13" x14ac:dyDescent="0.25">
      <c r="M5765" s="7"/>
    </row>
    <row r="5766" spans="13:13" x14ac:dyDescent="0.25">
      <c r="M5766" s="7"/>
    </row>
    <row r="5767" spans="13:13" x14ac:dyDescent="0.25">
      <c r="M5767" s="7"/>
    </row>
    <row r="5768" spans="13:13" x14ac:dyDescent="0.25">
      <c r="M5768" s="7"/>
    </row>
    <row r="5769" spans="13:13" x14ac:dyDescent="0.25">
      <c r="M5769" s="7"/>
    </row>
    <row r="5770" spans="13:13" x14ac:dyDescent="0.25">
      <c r="M5770" s="7"/>
    </row>
    <row r="5771" spans="13:13" x14ac:dyDescent="0.25">
      <c r="M5771" s="7"/>
    </row>
    <row r="5772" spans="13:13" x14ac:dyDescent="0.25">
      <c r="M5772" s="7"/>
    </row>
    <row r="5773" spans="13:13" x14ac:dyDescent="0.25">
      <c r="M5773" s="7"/>
    </row>
    <row r="5774" spans="13:13" x14ac:dyDescent="0.25">
      <c r="M5774" s="7"/>
    </row>
    <row r="5775" spans="13:13" x14ac:dyDescent="0.25">
      <c r="M5775" s="7"/>
    </row>
    <row r="5776" spans="13:13" x14ac:dyDescent="0.25">
      <c r="M5776" s="7"/>
    </row>
    <row r="5777" spans="13:13" x14ac:dyDescent="0.25">
      <c r="M5777" s="7"/>
    </row>
    <row r="5778" spans="13:13" x14ac:dyDescent="0.25">
      <c r="M5778" s="7"/>
    </row>
    <row r="5779" spans="13:13" x14ac:dyDescent="0.25">
      <c r="M5779" s="7"/>
    </row>
    <row r="5780" spans="13:13" x14ac:dyDescent="0.25">
      <c r="M5780" s="7"/>
    </row>
    <row r="5781" spans="13:13" x14ac:dyDescent="0.25">
      <c r="M5781" s="7"/>
    </row>
    <row r="5782" spans="13:13" x14ac:dyDescent="0.25">
      <c r="M5782" s="7"/>
    </row>
    <row r="5783" spans="13:13" x14ac:dyDescent="0.25">
      <c r="M5783" s="7"/>
    </row>
    <row r="5784" spans="13:13" x14ac:dyDescent="0.25">
      <c r="M5784" s="7"/>
    </row>
    <row r="5785" spans="13:13" x14ac:dyDescent="0.25">
      <c r="M5785" s="7"/>
    </row>
    <row r="5786" spans="13:13" x14ac:dyDescent="0.25">
      <c r="M5786" s="7"/>
    </row>
    <row r="5787" spans="13:13" x14ac:dyDescent="0.25">
      <c r="M5787" s="7"/>
    </row>
    <row r="5788" spans="13:13" x14ac:dyDescent="0.25">
      <c r="M5788" s="7"/>
    </row>
    <row r="5789" spans="13:13" x14ac:dyDescent="0.25">
      <c r="M5789" s="7"/>
    </row>
    <row r="5790" spans="13:13" x14ac:dyDescent="0.25">
      <c r="M5790" s="7"/>
    </row>
    <row r="5791" spans="13:13" x14ac:dyDescent="0.25">
      <c r="M5791" s="7"/>
    </row>
    <row r="5792" spans="13:13" x14ac:dyDescent="0.25">
      <c r="M5792" s="7"/>
    </row>
    <row r="5793" spans="13:13" x14ac:dyDescent="0.25">
      <c r="M5793" s="7"/>
    </row>
    <row r="5794" spans="13:13" x14ac:dyDescent="0.25">
      <c r="M5794" s="7"/>
    </row>
    <row r="5795" spans="13:13" x14ac:dyDescent="0.25">
      <c r="M5795" s="7"/>
    </row>
    <row r="5796" spans="13:13" x14ac:dyDescent="0.25">
      <c r="M5796" s="7"/>
    </row>
    <row r="5797" spans="13:13" x14ac:dyDescent="0.25">
      <c r="M5797" s="7"/>
    </row>
    <row r="5798" spans="13:13" x14ac:dyDescent="0.25">
      <c r="M5798" s="7"/>
    </row>
    <row r="5799" spans="13:13" x14ac:dyDescent="0.25">
      <c r="M5799" s="7"/>
    </row>
    <row r="5800" spans="13:13" x14ac:dyDescent="0.25">
      <c r="M5800" s="7"/>
    </row>
    <row r="5801" spans="13:13" x14ac:dyDescent="0.25">
      <c r="M5801" s="7"/>
    </row>
    <row r="5802" spans="13:13" x14ac:dyDescent="0.25">
      <c r="M5802" s="7"/>
    </row>
    <row r="5803" spans="13:13" x14ac:dyDescent="0.25">
      <c r="M5803" s="7"/>
    </row>
    <row r="5804" spans="13:13" x14ac:dyDescent="0.25">
      <c r="M5804" s="7"/>
    </row>
    <row r="5805" spans="13:13" x14ac:dyDescent="0.25">
      <c r="M5805" s="7"/>
    </row>
    <row r="5806" spans="13:13" x14ac:dyDescent="0.25">
      <c r="M5806" s="7"/>
    </row>
    <row r="5807" spans="13:13" x14ac:dyDescent="0.25">
      <c r="M5807" s="7"/>
    </row>
    <row r="5808" spans="13:13" x14ac:dyDescent="0.25">
      <c r="M5808" s="7"/>
    </row>
    <row r="5809" spans="13:13" x14ac:dyDescent="0.25">
      <c r="M5809" s="7"/>
    </row>
    <row r="5810" spans="13:13" x14ac:dyDescent="0.25">
      <c r="M5810" s="7"/>
    </row>
    <row r="5811" spans="13:13" x14ac:dyDescent="0.25">
      <c r="M5811" s="7"/>
    </row>
    <row r="5812" spans="13:13" x14ac:dyDescent="0.25">
      <c r="M5812" s="7"/>
    </row>
    <row r="5813" spans="13:13" x14ac:dyDescent="0.25">
      <c r="M5813" s="7"/>
    </row>
    <row r="5814" spans="13:13" x14ac:dyDescent="0.25">
      <c r="M5814" s="7"/>
    </row>
    <row r="5815" spans="13:13" x14ac:dyDescent="0.25">
      <c r="M5815" s="7"/>
    </row>
    <row r="5816" spans="13:13" x14ac:dyDescent="0.25">
      <c r="M5816" s="7"/>
    </row>
    <row r="5817" spans="13:13" x14ac:dyDescent="0.25">
      <c r="M5817" s="7"/>
    </row>
    <row r="5818" spans="13:13" x14ac:dyDescent="0.25">
      <c r="M5818" s="7"/>
    </row>
    <row r="5819" spans="13:13" x14ac:dyDescent="0.25">
      <c r="M5819" s="7"/>
    </row>
    <row r="5820" spans="13:13" x14ac:dyDescent="0.25">
      <c r="M5820" s="7"/>
    </row>
    <row r="5821" spans="13:13" x14ac:dyDescent="0.25">
      <c r="M5821" s="7"/>
    </row>
    <row r="5822" spans="13:13" x14ac:dyDescent="0.25">
      <c r="M5822" s="7"/>
    </row>
    <row r="5823" spans="13:13" x14ac:dyDescent="0.25">
      <c r="M5823" s="7"/>
    </row>
    <row r="5824" spans="13:13" x14ac:dyDescent="0.25">
      <c r="M5824" s="7"/>
    </row>
    <row r="5825" spans="13:13" x14ac:dyDescent="0.25">
      <c r="M5825" s="7"/>
    </row>
    <row r="5826" spans="13:13" x14ac:dyDescent="0.25">
      <c r="M5826" s="7"/>
    </row>
    <row r="5827" spans="13:13" x14ac:dyDescent="0.25">
      <c r="M5827" s="7"/>
    </row>
    <row r="5828" spans="13:13" x14ac:dyDescent="0.25">
      <c r="M5828" s="7"/>
    </row>
    <row r="5829" spans="13:13" x14ac:dyDescent="0.25">
      <c r="M5829" s="7"/>
    </row>
    <row r="5830" spans="13:13" x14ac:dyDescent="0.25">
      <c r="M5830" s="7"/>
    </row>
    <row r="5831" spans="13:13" x14ac:dyDescent="0.25">
      <c r="M5831" s="7"/>
    </row>
    <row r="5832" spans="13:13" x14ac:dyDescent="0.25">
      <c r="M5832" s="7"/>
    </row>
    <row r="5833" spans="13:13" x14ac:dyDescent="0.25">
      <c r="M5833" s="7"/>
    </row>
    <row r="5834" spans="13:13" x14ac:dyDescent="0.25">
      <c r="M5834" s="7"/>
    </row>
    <row r="5835" spans="13:13" x14ac:dyDescent="0.25">
      <c r="M5835" s="7"/>
    </row>
    <row r="5836" spans="13:13" x14ac:dyDescent="0.25">
      <c r="M5836" s="7"/>
    </row>
    <row r="5837" spans="13:13" x14ac:dyDescent="0.25">
      <c r="M5837" s="7"/>
    </row>
    <row r="5838" spans="13:13" x14ac:dyDescent="0.25">
      <c r="M5838" s="7"/>
    </row>
    <row r="5839" spans="13:13" x14ac:dyDescent="0.25">
      <c r="M5839" s="7"/>
    </row>
    <row r="5840" spans="13:13" x14ac:dyDescent="0.25">
      <c r="M5840" s="7"/>
    </row>
    <row r="5841" spans="13:13" x14ac:dyDescent="0.25">
      <c r="M5841" s="7"/>
    </row>
    <row r="5842" spans="13:13" x14ac:dyDescent="0.25">
      <c r="M5842" s="7"/>
    </row>
    <row r="5843" spans="13:13" x14ac:dyDescent="0.25">
      <c r="M5843" s="7"/>
    </row>
    <row r="5844" spans="13:13" x14ac:dyDescent="0.25">
      <c r="M5844" s="7"/>
    </row>
    <row r="5845" spans="13:13" x14ac:dyDescent="0.25">
      <c r="M5845" s="7"/>
    </row>
    <row r="5846" spans="13:13" x14ac:dyDescent="0.25">
      <c r="M5846" s="7"/>
    </row>
    <row r="5847" spans="13:13" x14ac:dyDescent="0.25">
      <c r="M5847" s="7"/>
    </row>
    <row r="5848" spans="13:13" x14ac:dyDescent="0.25">
      <c r="M5848" s="7"/>
    </row>
    <row r="5849" spans="13:13" x14ac:dyDescent="0.25">
      <c r="M5849" s="7"/>
    </row>
    <row r="5850" spans="13:13" x14ac:dyDescent="0.25">
      <c r="M5850" s="7"/>
    </row>
    <row r="5851" spans="13:13" x14ac:dyDescent="0.25">
      <c r="M5851" s="7"/>
    </row>
    <row r="5852" spans="13:13" x14ac:dyDescent="0.25">
      <c r="M5852" s="7"/>
    </row>
    <row r="5853" spans="13:13" x14ac:dyDescent="0.25">
      <c r="M5853" s="7"/>
    </row>
    <row r="5854" spans="13:13" x14ac:dyDescent="0.25">
      <c r="M5854" s="7"/>
    </row>
    <row r="5855" spans="13:13" x14ac:dyDescent="0.25">
      <c r="M5855" s="7"/>
    </row>
    <row r="5856" spans="13:13" x14ac:dyDescent="0.25">
      <c r="M5856" s="7"/>
    </row>
    <row r="5857" spans="13:13" x14ac:dyDescent="0.25">
      <c r="M5857" s="7"/>
    </row>
    <row r="5858" spans="13:13" x14ac:dyDescent="0.25">
      <c r="M5858" s="7"/>
    </row>
    <row r="5859" spans="13:13" x14ac:dyDescent="0.25">
      <c r="M5859" s="7"/>
    </row>
    <row r="5860" spans="13:13" x14ac:dyDescent="0.25">
      <c r="M5860" s="7"/>
    </row>
    <row r="5861" spans="13:13" x14ac:dyDescent="0.25">
      <c r="M5861" s="7"/>
    </row>
    <row r="5862" spans="13:13" x14ac:dyDescent="0.25">
      <c r="M5862" s="7"/>
    </row>
    <row r="5863" spans="13:13" x14ac:dyDescent="0.25">
      <c r="M5863" s="7"/>
    </row>
    <row r="5864" spans="13:13" x14ac:dyDescent="0.25">
      <c r="M5864" s="7"/>
    </row>
    <row r="5865" spans="13:13" x14ac:dyDescent="0.25">
      <c r="M5865" s="7"/>
    </row>
    <row r="5866" spans="13:13" x14ac:dyDescent="0.25">
      <c r="M5866" s="7"/>
    </row>
    <row r="5867" spans="13:13" x14ac:dyDescent="0.25">
      <c r="M5867" s="7"/>
    </row>
    <row r="5868" spans="13:13" x14ac:dyDescent="0.25">
      <c r="M5868" s="7"/>
    </row>
    <row r="5869" spans="13:13" x14ac:dyDescent="0.25">
      <c r="M5869" s="7"/>
    </row>
    <row r="5870" spans="13:13" x14ac:dyDescent="0.25">
      <c r="M5870" s="7"/>
    </row>
    <row r="5871" spans="13:13" x14ac:dyDescent="0.25">
      <c r="M5871" s="7"/>
    </row>
    <row r="5872" spans="13:13" x14ac:dyDescent="0.25">
      <c r="M5872" s="7"/>
    </row>
    <row r="5873" spans="13:13" x14ac:dyDescent="0.25">
      <c r="M5873" s="7"/>
    </row>
    <row r="5874" spans="13:13" x14ac:dyDescent="0.25">
      <c r="M5874" s="7"/>
    </row>
    <row r="5875" spans="13:13" x14ac:dyDescent="0.25">
      <c r="M5875" s="7"/>
    </row>
    <row r="5876" spans="13:13" x14ac:dyDescent="0.25">
      <c r="M5876" s="7"/>
    </row>
    <row r="5877" spans="13:13" x14ac:dyDescent="0.25">
      <c r="M5877" s="7"/>
    </row>
    <row r="5878" spans="13:13" x14ac:dyDescent="0.25">
      <c r="M5878" s="7"/>
    </row>
    <row r="5879" spans="13:13" x14ac:dyDescent="0.25">
      <c r="M5879" s="7"/>
    </row>
    <row r="5880" spans="13:13" x14ac:dyDescent="0.25">
      <c r="M5880" s="7"/>
    </row>
    <row r="5881" spans="13:13" x14ac:dyDescent="0.25">
      <c r="M5881" s="7"/>
    </row>
    <row r="5882" spans="13:13" x14ac:dyDescent="0.25">
      <c r="M5882" s="7"/>
    </row>
    <row r="5883" spans="13:13" x14ac:dyDescent="0.25">
      <c r="M5883" s="7"/>
    </row>
    <row r="5884" spans="13:13" x14ac:dyDescent="0.25">
      <c r="M5884" s="7"/>
    </row>
    <row r="5885" spans="13:13" x14ac:dyDescent="0.25">
      <c r="M5885" s="7"/>
    </row>
    <row r="5886" spans="13:13" x14ac:dyDescent="0.25">
      <c r="M5886" s="7"/>
    </row>
    <row r="5887" spans="13:13" x14ac:dyDescent="0.25">
      <c r="M5887" s="7"/>
    </row>
    <row r="5888" spans="13:13" x14ac:dyDescent="0.25">
      <c r="M5888" s="7"/>
    </row>
    <row r="5889" spans="13:13" x14ac:dyDescent="0.25">
      <c r="M5889" s="7"/>
    </row>
    <row r="5890" spans="13:13" x14ac:dyDescent="0.25">
      <c r="M5890" s="7"/>
    </row>
    <row r="5891" spans="13:13" x14ac:dyDescent="0.25">
      <c r="M5891" s="7"/>
    </row>
    <row r="5892" spans="13:13" x14ac:dyDescent="0.25">
      <c r="M5892" s="7"/>
    </row>
    <row r="5893" spans="13:13" x14ac:dyDescent="0.25">
      <c r="M5893" s="7"/>
    </row>
    <row r="5894" spans="13:13" x14ac:dyDescent="0.25">
      <c r="M5894" s="7"/>
    </row>
    <row r="5895" spans="13:13" x14ac:dyDescent="0.25">
      <c r="M5895" s="7"/>
    </row>
    <row r="5896" spans="13:13" x14ac:dyDescent="0.25">
      <c r="M5896" s="7"/>
    </row>
    <row r="5897" spans="13:13" x14ac:dyDescent="0.25">
      <c r="M5897" s="7"/>
    </row>
    <row r="5898" spans="13:13" x14ac:dyDescent="0.25">
      <c r="M5898" s="7"/>
    </row>
    <row r="5899" spans="13:13" x14ac:dyDescent="0.25">
      <c r="M5899" s="7"/>
    </row>
    <row r="5900" spans="13:13" x14ac:dyDescent="0.25">
      <c r="M5900" s="7"/>
    </row>
    <row r="5901" spans="13:13" x14ac:dyDescent="0.25">
      <c r="M5901" s="7"/>
    </row>
    <row r="5902" spans="13:13" x14ac:dyDescent="0.25">
      <c r="M5902" s="7"/>
    </row>
    <row r="5903" spans="13:13" x14ac:dyDescent="0.25">
      <c r="M5903" s="7"/>
    </row>
    <row r="5904" spans="13:13" x14ac:dyDescent="0.25">
      <c r="M5904" s="7"/>
    </row>
    <row r="5905" spans="13:13" x14ac:dyDescent="0.25">
      <c r="M5905" s="7"/>
    </row>
    <row r="5906" spans="13:13" x14ac:dyDescent="0.25">
      <c r="M5906" s="7"/>
    </row>
    <row r="5907" spans="13:13" x14ac:dyDescent="0.25">
      <c r="M5907" s="7"/>
    </row>
    <row r="5908" spans="13:13" x14ac:dyDescent="0.25">
      <c r="M5908" s="7"/>
    </row>
    <row r="5909" spans="13:13" x14ac:dyDescent="0.25">
      <c r="M5909" s="7"/>
    </row>
    <row r="5910" spans="13:13" x14ac:dyDescent="0.25">
      <c r="M5910" s="7"/>
    </row>
    <row r="5911" spans="13:13" x14ac:dyDescent="0.25">
      <c r="M5911" s="7"/>
    </row>
    <row r="5912" spans="13:13" x14ac:dyDescent="0.25">
      <c r="M5912" s="7"/>
    </row>
    <row r="5913" spans="13:13" x14ac:dyDescent="0.25">
      <c r="M5913" s="7"/>
    </row>
    <row r="5914" spans="13:13" x14ac:dyDescent="0.25">
      <c r="M5914" s="7"/>
    </row>
    <row r="5915" spans="13:13" x14ac:dyDescent="0.25">
      <c r="M5915" s="7"/>
    </row>
    <row r="5916" spans="13:13" x14ac:dyDescent="0.25">
      <c r="M5916" s="7"/>
    </row>
    <row r="5917" spans="13:13" x14ac:dyDescent="0.25">
      <c r="M5917" s="7"/>
    </row>
    <row r="5918" spans="13:13" x14ac:dyDescent="0.25">
      <c r="M5918" s="7"/>
    </row>
    <row r="5919" spans="13:13" x14ac:dyDescent="0.25">
      <c r="M5919" s="7"/>
    </row>
    <row r="5920" spans="13:13" x14ac:dyDescent="0.25">
      <c r="M5920" s="7"/>
    </row>
    <row r="5921" spans="13:13" x14ac:dyDescent="0.25">
      <c r="M5921" s="7"/>
    </row>
    <row r="5922" spans="13:13" x14ac:dyDescent="0.25">
      <c r="M5922" s="7"/>
    </row>
    <row r="5923" spans="13:13" x14ac:dyDescent="0.25">
      <c r="M5923" s="7"/>
    </row>
    <row r="5924" spans="13:13" x14ac:dyDescent="0.25">
      <c r="M5924" s="7"/>
    </row>
    <row r="5925" spans="13:13" x14ac:dyDescent="0.25">
      <c r="M5925" s="7"/>
    </row>
    <row r="5926" spans="13:13" x14ac:dyDescent="0.25">
      <c r="M5926" s="7"/>
    </row>
    <row r="5927" spans="13:13" x14ac:dyDescent="0.25">
      <c r="M5927" s="7"/>
    </row>
    <row r="5928" spans="13:13" x14ac:dyDescent="0.25">
      <c r="M5928" s="7"/>
    </row>
    <row r="5929" spans="13:13" x14ac:dyDescent="0.25">
      <c r="M5929" s="7"/>
    </row>
    <row r="5930" spans="13:13" x14ac:dyDescent="0.25">
      <c r="M5930" s="7"/>
    </row>
    <row r="5931" spans="13:13" x14ac:dyDescent="0.25">
      <c r="M5931" s="7"/>
    </row>
    <row r="5932" spans="13:13" x14ac:dyDescent="0.25">
      <c r="M5932" s="7"/>
    </row>
    <row r="5933" spans="13:13" x14ac:dyDescent="0.25">
      <c r="M5933" s="7"/>
    </row>
    <row r="5934" spans="13:13" x14ac:dyDescent="0.25">
      <c r="M5934" s="7"/>
    </row>
    <row r="5935" spans="13:13" x14ac:dyDescent="0.25">
      <c r="M5935" s="7"/>
    </row>
    <row r="5936" spans="13:13" x14ac:dyDescent="0.25">
      <c r="M5936" s="7"/>
    </row>
    <row r="5937" spans="13:13" x14ac:dyDescent="0.25">
      <c r="M5937" s="7"/>
    </row>
    <row r="5938" spans="13:13" x14ac:dyDescent="0.25">
      <c r="M5938" s="7"/>
    </row>
    <row r="5939" spans="13:13" x14ac:dyDescent="0.25">
      <c r="M5939" s="7"/>
    </row>
    <row r="5940" spans="13:13" x14ac:dyDescent="0.25">
      <c r="M5940" s="7"/>
    </row>
    <row r="5941" spans="13:13" x14ac:dyDescent="0.25">
      <c r="M5941" s="7"/>
    </row>
    <row r="5942" spans="13:13" x14ac:dyDescent="0.25">
      <c r="M5942" s="7"/>
    </row>
    <row r="5943" spans="13:13" x14ac:dyDescent="0.25">
      <c r="M5943" s="7"/>
    </row>
    <row r="5944" spans="13:13" x14ac:dyDescent="0.25">
      <c r="M5944" s="7"/>
    </row>
    <row r="5945" spans="13:13" x14ac:dyDescent="0.25">
      <c r="M5945" s="7"/>
    </row>
    <row r="5946" spans="13:13" x14ac:dyDescent="0.25">
      <c r="M5946" s="7"/>
    </row>
    <row r="5947" spans="13:13" x14ac:dyDescent="0.25">
      <c r="M5947" s="7"/>
    </row>
    <row r="5948" spans="13:13" x14ac:dyDescent="0.25">
      <c r="M5948" s="7"/>
    </row>
    <row r="5949" spans="13:13" x14ac:dyDescent="0.25">
      <c r="M5949" s="7"/>
    </row>
    <row r="5950" spans="13:13" x14ac:dyDescent="0.25">
      <c r="M5950" s="7"/>
    </row>
    <row r="5951" spans="13:13" x14ac:dyDescent="0.25">
      <c r="M5951" s="7"/>
    </row>
    <row r="5952" spans="13:13" x14ac:dyDescent="0.25">
      <c r="M5952" s="7"/>
    </row>
    <row r="5953" spans="13:13" x14ac:dyDescent="0.25">
      <c r="M5953" s="7"/>
    </row>
    <row r="5954" spans="13:13" x14ac:dyDescent="0.25">
      <c r="M5954" s="7"/>
    </row>
    <row r="5955" spans="13:13" x14ac:dyDescent="0.25">
      <c r="M5955" s="7"/>
    </row>
    <row r="5956" spans="13:13" x14ac:dyDescent="0.25">
      <c r="M5956" s="7"/>
    </row>
    <row r="5957" spans="13:13" x14ac:dyDescent="0.25">
      <c r="M5957" s="7"/>
    </row>
    <row r="5958" spans="13:13" x14ac:dyDescent="0.25">
      <c r="M5958" s="7"/>
    </row>
    <row r="5959" spans="13:13" x14ac:dyDescent="0.25">
      <c r="M5959" s="7"/>
    </row>
    <row r="5960" spans="13:13" x14ac:dyDescent="0.25">
      <c r="M5960" s="7"/>
    </row>
    <row r="5961" spans="13:13" x14ac:dyDescent="0.25">
      <c r="M5961" s="7"/>
    </row>
    <row r="5962" spans="13:13" x14ac:dyDescent="0.25">
      <c r="M5962" s="7"/>
    </row>
    <row r="5963" spans="13:13" x14ac:dyDescent="0.25">
      <c r="M5963" s="7"/>
    </row>
    <row r="5964" spans="13:13" x14ac:dyDescent="0.25">
      <c r="M5964" s="7"/>
    </row>
    <row r="5965" spans="13:13" x14ac:dyDescent="0.25">
      <c r="M5965" s="7"/>
    </row>
    <row r="5966" spans="13:13" x14ac:dyDescent="0.25">
      <c r="M5966" s="7"/>
    </row>
    <row r="5967" spans="13:13" x14ac:dyDescent="0.25">
      <c r="M5967" s="7"/>
    </row>
    <row r="5968" spans="13:13" x14ac:dyDescent="0.25">
      <c r="M5968" s="7"/>
    </row>
    <row r="5969" spans="13:13" x14ac:dyDescent="0.25">
      <c r="M5969" s="7"/>
    </row>
    <row r="5970" spans="13:13" x14ac:dyDescent="0.25">
      <c r="M5970" s="7"/>
    </row>
    <row r="5971" spans="13:13" x14ac:dyDescent="0.25">
      <c r="M5971" s="7"/>
    </row>
    <row r="5972" spans="13:13" x14ac:dyDescent="0.25">
      <c r="M5972" s="7"/>
    </row>
    <row r="5973" spans="13:13" x14ac:dyDescent="0.25">
      <c r="M5973" s="7"/>
    </row>
    <row r="5974" spans="13:13" x14ac:dyDescent="0.25">
      <c r="M5974" s="7"/>
    </row>
    <row r="5975" spans="13:13" x14ac:dyDescent="0.25">
      <c r="M5975" s="7"/>
    </row>
    <row r="5976" spans="13:13" x14ac:dyDescent="0.25">
      <c r="M5976" s="7"/>
    </row>
    <row r="5977" spans="13:13" x14ac:dyDescent="0.25">
      <c r="M5977" s="7"/>
    </row>
    <row r="5978" spans="13:13" x14ac:dyDescent="0.25">
      <c r="M5978" s="7"/>
    </row>
    <row r="5979" spans="13:13" x14ac:dyDescent="0.25">
      <c r="M5979" s="7"/>
    </row>
    <row r="5980" spans="13:13" x14ac:dyDescent="0.25">
      <c r="M5980" s="7"/>
    </row>
    <row r="5981" spans="13:13" x14ac:dyDescent="0.25">
      <c r="M5981" s="7"/>
    </row>
    <row r="5982" spans="13:13" x14ac:dyDescent="0.25">
      <c r="M5982" s="7"/>
    </row>
    <row r="5983" spans="13:13" x14ac:dyDescent="0.25">
      <c r="M5983" s="7"/>
    </row>
    <row r="5984" spans="13:13" x14ac:dyDescent="0.25">
      <c r="M5984" s="7"/>
    </row>
    <row r="5985" spans="13:13" x14ac:dyDescent="0.25">
      <c r="M5985" s="7"/>
    </row>
    <row r="5986" spans="13:13" x14ac:dyDescent="0.25">
      <c r="M5986" s="7"/>
    </row>
    <row r="5987" spans="13:13" x14ac:dyDescent="0.25">
      <c r="M5987" s="7"/>
    </row>
    <row r="5988" spans="13:13" x14ac:dyDescent="0.25">
      <c r="M5988" s="7"/>
    </row>
    <row r="5989" spans="13:13" x14ac:dyDescent="0.25">
      <c r="M5989" s="7"/>
    </row>
    <row r="5990" spans="13:13" x14ac:dyDescent="0.25">
      <c r="M5990" s="7"/>
    </row>
    <row r="5991" spans="13:13" x14ac:dyDescent="0.25">
      <c r="M5991" s="7"/>
    </row>
    <row r="5992" spans="13:13" x14ac:dyDescent="0.25">
      <c r="M5992" s="7"/>
    </row>
    <row r="5993" spans="13:13" x14ac:dyDescent="0.25">
      <c r="M5993" s="7"/>
    </row>
    <row r="5994" spans="13:13" x14ac:dyDescent="0.25">
      <c r="M5994" s="7"/>
    </row>
    <row r="5995" spans="13:13" x14ac:dyDescent="0.25">
      <c r="M5995" s="7"/>
    </row>
    <row r="5996" spans="13:13" x14ac:dyDescent="0.25">
      <c r="M5996" s="7"/>
    </row>
    <row r="5997" spans="13:13" x14ac:dyDescent="0.25">
      <c r="M5997" s="7"/>
    </row>
    <row r="5998" spans="13:13" x14ac:dyDescent="0.25">
      <c r="M5998" s="7"/>
    </row>
    <row r="5999" spans="13:13" x14ac:dyDescent="0.25">
      <c r="M5999" s="7"/>
    </row>
    <row r="6000" spans="13:13" x14ac:dyDescent="0.25">
      <c r="M6000" s="7"/>
    </row>
    <row r="6001" spans="13:13" x14ac:dyDescent="0.25">
      <c r="M6001" s="7"/>
    </row>
    <row r="6002" spans="13:13" x14ac:dyDescent="0.25">
      <c r="M6002" s="7"/>
    </row>
    <row r="6003" spans="13:13" x14ac:dyDescent="0.25">
      <c r="M6003" s="7"/>
    </row>
    <row r="6004" spans="13:13" x14ac:dyDescent="0.25">
      <c r="M6004" s="7"/>
    </row>
    <row r="6005" spans="13:13" x14ac:dyDescent="0.25">
      <c r="M6005" s="7"/>
    </row>
    <row r="6006" spans="13:13" x14ac:dyDescent="0.25">
      <c r="M6006" s="7"/>
    </row>
    <row r="6007" spans="13:13" x14ac:dyDescent="0.25">
      <c r="M6007" s="7"/>
    </row>
    <row r="6008" spans="13:13" x14ac:dyDescent="0.25">
      <c r="M6008" s="7"/>
    </row>
    <row r="6009" spans="13:13" x14ac:dyDescent="0.25">
      <c r="M6009" s="7"/>
    </row>
    <row r="6010" spans="13:13" x14ac:dyDescent="0.25">
      <c r="M6010" s="7"/>
    </row>
    <row r="6011" spans="13:13" x14ac:dyDescent="0.25">
      <c r="M6011" s="7"/>
    </row>
    <row r="6012" spans="13:13" x14ac:dyDescent="0.25">
      <c r="M6012" s="7"/>
    </row>
    <row r="6013" spans="13:13" x14ac:dyDescent="0.25">
      <c r="M6013" s="7"/>
    </row>
    <row r="6014" spans="13:13" x14ac:dyDescent="0.25">
      <c r="M6014" s="7"/>
    </row>
    <row r="6015" spans="13:13" x14ac:dyDescent="0.25">
      <c r="M6015" s="7"/>
    </row>
    <row r="6016" spans="13:13" x14ac:dyDescent="0.25">
      <c r="M6016" s="7"/>
    </row>
    <row r="6017" spans="13:13" x14ac:dyDescent="0.25">
      <c r="M6017" s="7"/>
    </row>
    <row r="6018" spans="13:13" x14ac:dyDescent="0.25">
      <c r="M6018" s="7"/>
    </row>
    <row r="6019" spans="13:13" x14ac:dyDescent="0.25">
      <c r="M6019" s="7"/>
    </row>
    <row r="6020" spans="13:13" x14ac:dyDescent="0.25">
      <c r="M6020" s="7"/>
    </row>
    <row r="6021" spans="13:13" x14ac:dyDescent="0.25">
      <c r="M6021" s="7"/>
    </row>
    <row r="6022" spans="13:13" x14ac:dyDescent="0.25">
      <c r="M6022" s="7"/>
    </row>
    <row r="6023" spans="13:13" x14ac:dyDescent="0.25">
      <c r="M6023" s="7"/>
    </row>
    <row r="6024" spans="13:13" x14ac:dyDescent="0.25">
      <c r="M6024" s="7"/>
    </row>
    <row r="6025" spans="13:13" x14ac:dyDescent="0.25">
      <c r="M6025" s="7"/>
    </row>
    <row r="6026" spans="13:13" x14ac:dyDescent="0.25">
      <c r="M6026" s="7"/>
    </row>
    <row r="6027" spans="13:13" x14ac:dyDescent="0.25">
      <c r="M6027" s="7"/>
    </row>
    <row r="6028" spans="13:13" x14ac:dyDescent="0.25">
      <c r="M6028" s="7"/>
    </row>
    <row r="6029" spans="13:13" x14ac:dyDescent="0.25">
      <c r="M6029" s="7"/>
    </row>
    <row r="6030" spans="13:13" x14ac:dyDescent="0.25">
      <c r="M6030" s="7"/>
    </row>
    <row r="6031" spans="13:13" x14ac:dyDescent="0.25">
      <c r="M6031" s="7"/>
    </row>
    <row r="6032" spans="13:13" x14ac:dyDescent="0.25">
      <c r="M6032" s="7"/>
    </row>
    <row r="6033" spans="13:13" x14ac:dyDescent="0.25">
      <c r="M6033" s="7"/>
    </row>
    <row r="6034" spans="13:13" x14ac:dyDescent="0.25">
      <c r="M6034" s="7"/>
    </row>
    <row r="6035" spans="13:13" x14ac:dyDescent="0.25">
      <c r="M6035" s="7"/>
    </row>
    <row r="6036" spans="13:13" x14ac:dyDescent="0.25">
      <c r="M6036" s="7"/>
    </row>
    <row r="6037" spans="13:13" x14ac:dyDescent="0.25">
      <c r="M6037" s="7"/>
    </row>
    <row r="6038" spans="13:13" x14ac:dyDescent="0.25">
      <c r="M6038" s="7"/>
    </row>
    <row r="6039" spans="13:13" x14ac:dyDescent="0.25">
      <c r="M6039" s="7"/>
    </row>
    <row r="6040" spans="13:13" x14ac:dyDescent="0.25">
      <c r="M6040" s="7"/>
    </row>
    <row r="6041" spans="13:13" x14ac:dyDescent="0.25">
      <c r="M6041" s="7"/>
    </row>
    <row r="6042" spans="13:13" x14ac:dyDescent="0.25">
      <c r="M6042" s="7"/>
    </row>
    <row r="6043" spans="13:13" x14ac:dyDescent="0.25">
      <c r="M6043" s="7"/>
    </row>
    <row r="6044" spans="13:13" x14ac:dyDescent="0.25">
      <c r="M6044" s="7"/>
    </row>
    <row r="6045" spans="13:13" x14ac:dyDescent="0.25">
      <c r="M6045" s="7"/>
    </row>
    <row r="6046" spans="13:13" x14ac:dyDescent="0.25">
      <c r="M6046" s="7"/>
    </row>
    <row r="6047" spans="13:13" x14ac:dyDescent="0.25">
      <c r="M6047" s="7"/>
    </row>
    <row r="6048" spans="13:13" x14ac:dyDescent="0.25">
      <c r="M6048" s="7"/>
    </row>
    <row r="6049" spans="13:13" x14ac:dyDescent="0.25">
      <c r="M6049" s="7"/>
    </row>
    <row r="6050" spans="13:13" x14ac:dyDescent="0.25">
      <c r="M6050" s="7"/>
    </row>
    <row r="6051" spans="13:13" x14ac:dyDescent="0.25">
      <c r="M6051" s="7"/>
    </row>
    <row r="6052" spans="13:13" x14ac:dyDescent="0.25">
      <c r="M6052" s="7"/>
    </row>
    <row r="6053" spans="13:13" x14ac:dyDescent="0.25">
      <c r="M6053" s="7"/>
    </row>
    <row r="6054" spans="13:13" x14ac:dyDescent="0.25">
      <c r="M6054" s="7"/>
    </row>
    <row r="6055" spans="13:13" x14ac:dyDescent="0.25">
      <c r="M6055" s="7"/>
    </row>
    <row r="6056" spans="13:13" x14ac:dyDescent="0.25">
      <c r="M6056" s="7"/>
    </row>
    <row r="6057" spans="13:13" x14ac:dyDescent="0.25">
      <c r="M6057" s="7"/>
    </row>
    <row r="6058" spans="13:13" x14ac:dyDescent="0.25">
      <c r="M6058" s="7"/>
    </row>
    <row r="6059" spans="13:13" x14ac:dyDescent="0.25">
      <c r="M6059" s="7"/>
    </row>
    <row r="6060" spans="13:13" x14ac:dyDescent="0.25">
      <c r="M6060" s="7"/>
    </row>
    <row r="6061" spans="13:13" x14ac:dyDescent="0.25">
      <c r="M6061" s="7"/>
    </row>
    <row r="6062" spans="13:13" x14ac:dyDescent="0.25">
      <c r="M6062" s="7"/>
    </row>
    <row r="6063" spans="13:13" x14ac:dyDescent="0.25">
      <c r="M6063" s="7"/>
    </row>
    <row r="6064" spans="13:13" x14ac:dyDescent="0.25">
      <c r="M6064" s="7"/>
    </row>
    <row r="6065" spans="13:13" x14ac:dyDescent="0.25">
      <c r="M6065" s="7"/>
    </row>
    <row r="6066" spans="13:13" x14ac:dyDescent="0.25">
      <c r="M6066" s="7"/>
    </row>
    <row r="6067" spans="13:13" x14ac:dyDescent="0.25">
      <c r="M6067" s="7"/>
    </row>
    <row r="6068" spans="13:13" x14ac:dyDescent="0.25">
      <c r="M6068" s="7"/>
    </row>
    <row r="6069" spans="13:13" x14ac:dyDescent="0.25">
      <c r="M6069" s="7"/>
    </row>
    <row r="6070" spans="13:13" x14ac:dyDescent="0.25">
      <c r="M6070" s="7"/>
    </row>
    <row r="6071" spans="13:13" x14ac:dyDescent="0.25">
      <c r="M6071" s="7"/>
    </row>
    <row r="6072" spans="13:13" x14ac:dyDescent="0.25">
      <c r="M6072" s="7"/>
    </row>
    <row r="6073" spans="13:13" x14ac:dyDescent="0.25">
      <c r="M6073" s="7"/>
    </row>
    <row r="6074" spans="13:13" x14ac:dyDescent="0.25">
      <c r="M6074" s="7"/>
    </row>
    <row r="6075" spans="13:13" x14ac:dyDescent="0.25">
      <c r="M6075" s="7"/>
    </row>
    <row r="6076" spans="13:13" x14ac:dyDescent="0.25">
      <c r="M6076" s="7"/>
    </row>
    <row r="6077" spans="13:13" x14ac:dyDescent="0.25">
      <c r="M6077" s="7"/>
    </row>
    <row r="6078" spans="13:13" x14ac:dyDescent="0.25">
      <c r="M6078" s="7"/>
    </row>
    <row r="6079" spans="13:13" x14ac:dyDescent="0.25">
      <c r="M6079" s="7"/>
    </row>
    <row r="6080" spans="13:13" x14ac:dyDescent="0.25">
      <c r="M6080" s="7"/>
    </row>
    <row r="6081" spans="13:13" x14ac:dyDescent="0.25">
      <c r="M6081" s="7"/>
    </row>
    <row r="6082" spans="13:13" x14ac:dyDescent="0.25">
      <c r="M6082" s="7"/>
    </row>
    <row r="6083" spans="13:13" x14ac:dyDescent="0.25">
      <c r="M6083" s="7"/>
    </row>
    <row r="6084" spans="13:13" x14ac:dyDescent="0.25">
      <c r="M6084" s="7"/>
    </row>
    <row r="6085" spans="13:13" x14ac:dyDescent="0.25">
      <c r="M6085" s="7"/>
    </row>
    <row r="6086" spans="13:13" x14ac:dyDescent="0.25">
      <c r="M6086" s="7"/>
    </row>
    <row r="6087" spans="13:13" x14ac:dyDescent="0.25">
      <c r="M6087" s="7"/>
    </row>
    <row r="6088" spans="13:13" x14ac:dyDescent="0.25">
      <c r="M6088" s="7"/>
    </row>
    <row r="6089" spans="13:13" x14ac:dyDescent="0.25">
      <c r="M6089" s="7"/>
    </row>
    <row r="6090" spans="13:13" x14ac:dyDescent="0.25">
      <c r="M6090" s="7"/>
    </row>
    <row r="6091" spans="13:13" x14ac:dyDescent="0.25">
      <c r="M6091" s="7"/>
    </row>
    <row r="6092" spans="13:13" x14ac:dyDescent="0.25">
      <c r="M6092" s="7"/>
    </row>
    <row r="6093" spans="13:13" x14ac:dyDescent="0.25">
      <c r="M6093" s="7"/>
    </row>
    <row r="6094" spans="13:13" x14ac:dyDescent="0.25">
      <c r="M6094" s="7"/>
    </row>
    <row r="6095" spans="13:13" x14ac:dyDescent="0.25">
      <c r="M6095" s="7"/>
    </row>
    <row r="6096" spans="13:13" x14ac:dyDescent="0.25">
      <c r="M6096" s="7"/>
    </row>
    <row r="6097" spans="13:13" x14ac:dyDescent="0.25">
      <c r="M6097" s="7"/>
    </row>
    <row r="6098" spans="13:13" x14ac:dyDescent="0.25">
      <c r="M6098" s="7"/>
    </row>
    <row r="6099" spans="13:13" x14ac:dyDescent="0.25">
      <c r="M6099" s="7"/>
    </row>
    <row r="6100" spans="13:13" x14ac:dyDescent="0.25">
      <c r="M6100" s="7"/>
    </row>
    <row r="6101" spans="13:13" x14ac:dyDescent="0.25">
      <c r="M6101" s="7"/>
    </row>
    <row r="6102" spans="13:13" x14ac:dyDescent="0.25">
      <c r="M6102" s="7"/>
    </row>
    <row r="6103" spans="13:13" x14ac:dyDescent="0.25">
      <c r="M6103" s="7"/>
    </row>
    <row r="6104" spans="13:13" x14ac:dyDescent="0.25">
      <c r="M6104" s="7"/>
    </row>
    <row r="6105" spans="13:13" x14ac:dyDescent="0.25">
      <c r="M6105" s="7"/>
    </row>
    <row r="6106" spans="13:13" x14ac:dyDescent="0.25">
      <c r="M6106" s="7"/>
    </row>
    <row r="6107" spans="13:13" x14ac:dyDescent="0.25">
      <c r="M6107" s="7"/>
    </row>
    <row r="6108" spans="13:13" x14ac:dyDescent="0.25">
      <c r="M6108" s="7"/>
    </row>
    <row r="6109" spans="13:13" x14ac:dyDescent="0.25">
      <c r="M6109" s="7"/>
    </row>
    <row r="6110" spans="13:13" x14ac:dyDescent="0.25">
      <c r="M6110" s="7"/>
    </row>
    <row r="6111" spans="13:13" x14ac:dyDescent="0.25">
      <c r="M6111" s="7"/>
    </row>
    <row r="6112" spans="13:13" x14ac:dyDescent="0.25">
      <c r="M6112" s="7"/>
    </row>
    <row r="6113" spans="13:13" x14ac:dyDescent="0.25">
      <c r="M6113" s="7"/>
    </row>
    <row r="6114" spans="13:13" x14ac:dyDescent="0.25">
      <c r="M6114" s="7"/>
    </row>
    <row r="6115" spans="13:13" x14ac:dyDescent="0.25">
      <c r="M6115" s="7"/>
    </row>
    <row r="6116" spans="13:13" x14ac:dyDescent="0.25">
      <c r="M6116" s="7"/>
    </row>
    <row r="6117" spans="13:13" x14ac:dyDescent="0.25">
      <c r="M6117" s="7"/>
    </row>
    <row r="6118" spans="13:13" x14ac:dyDescent="0.25">
      <c r="M6118" s="7"/>
    </row>
    <row r="6119" spans="13:13" x14ac:dyDescent="0.25">
      <c r="M6119" s="7"/>
    </row>
    <row r="6120" spans="13:13" x14ac:dyDescent="0.25">
      <c r="M6120" s="7"/>
    </row>
    <row r="6121" spans="13:13" x14ac:dyDescent="0.25">
      <c r="M6121" s="7"/>
    </row>
    <row r="6122" spans="13:13" x14ac:dyDescent="0.25">
      <c r="M6122" s="7"/>
    </row>
    <row r="6123" spans="13:13" x14ac:dyDescent="0.25">
      <c r="M6123" s="7"/>
    </row>
    <row r="6124" spans="13:13" x14ac:dyDescent="0.25">
      <c r="M6124" s="7"/>
    </row>
    <row r="6125" spans="13:13" x14ac:dyDescent="0.25">
      <c r="M6125" s="7"/>
    </row>
    <row r="6126" spans="13:13" x14ac:dyDescent="0.25">
      <c r="M6126" s="7"/>
    </row>
    <row r="6127" spans="13:13" x14ac:dyDescent="0.25">
      <c r="M6127" s="7"/>
    </row>
    <row r="6128" spans="13:13" x14ac:dyDescent="0.25">
      <c r="M6128" s="7"/>
    </row>
    <row r="6129" spans="13:13" x14ac:dyDescent="0.25">
      <c r="M6129" s="7"/>
    </row>
    <row r="6130" spans="13:13" x14ac:dyDescent="0.25">
      <c r="M6130" s="7"/>
    </row>
    <row r="6131" spans="13:13" x14ac:dyDescent="0.25">
      <c r="M6131" s="7"/>
    </row>
    <row r="6132" spans="13:13" x14ac:dyDescent="0.25">
      <c r="M6132" s="7"/>
    </row>
    <row r="6133" spans="13:13" x14ac:dyDescent="0.25">
      <c r="M6133" s="7"/>
    </row>
    <row r="6134" spans="13:13" x14ac:dyDescent="0.25">
      <c r="M6134" s="7"/>
    </row>
    <row r="6135" spans="13:13" x14ac:dyDescent="0.25">
      <c r="M6135" s="7"/>
    </row>
    <row r="6136" spans="13:13" x14ac:dyDescent="0.25">
      <c r="M6136" s="7"/>
    </row>
    <row r="6137" spans="13:13" x14ac:dyDescent="0.25">
      <c r="M6137" s="7"/>
    </row>
    <row r="6138" spans="13:13" x14ac:dyDescent="0.25">
      <c r="M6138" s="7"/>
    </row>
    <row r="6139" spans="13:13" x14ac:dyDescent="0.25">
      <c r="M6139" s="7"/>
    </row>
    <row r="6140" spans="13:13" x14ac:dyDescent="0.25">
      <c r="M6140" s="7"/>
    </row>
    <row r="6141" spans="13:13" x14ac:dyDescent="0.25">
      <c r="M6141" s="7"/>
    </row>
    <row r="6142" spans="13:13" x14ac:dyDescent="0.25">
      <c r="M6142" s="7"/>
    </row>
    <row r="6143" spans="13:13" x14ac:dyDescent="0.25">
      <c r="M6143" s="7"/>
    </row>
    <row r="6144" spans="13:13" x14ac:dyDescent="0.25">
      <c r="M6144" s="7"/>
    </row>
    <row r="6145" spans="13:13" x14ac:dyDescent="0.25">
      <c r="M6145" s="7"/>
    </row>
    <row r="6146" spans="13:13" x14ac:dyDescent="0.25">
      <c r="M6146" s="7"/>
    </row>
    <row r="6147" spans="13:13" x14ac:dyDescent="0.25">
      <c r="M6147" s="7"/>
    </row>
    <row r="6148" spans="13:13" x14ac:dyDescent="0.25">
      <c r="M6148" s="7"/>
    </row>
    <row r="6149" spans="13:13" x14ac:dyDescent="0.25">
      <c r="M6149" s="7"/>
    </row>
    <row r="6150" spans="13:13" x14ac:dyDescent="0.25">
      <c r="M6150" s="7"/>
    </row>
    <row r="6151" spans="13:13" x14ac:dyDescent="0.25">
      <c r="M6151" s="7"/>
    </row>
    <row r="6152" spans="13:13" x14ac:dyDescent="0.25">
      <c r="M6152" s="7"/>
    </row>
    <row r="6153" spans="13:13" x14ac:dyDescent="0.25">
      <c r="M6153" s="7"/>
    </row>
    <row r="6154" spans="13:13" x14ac:dyDescent="0.25">
      <c r="M6154" s="7"/>
    </row>
    <row r="6155" spans="13:13" x14ac:dyDescent="0.25">
      <c r="M6155" s="7"/>
    </row>
    <row r="6156" spans="13:13" x14ac:dyDescent="0.25">
      <c r="M6156" s="7"/>
    </row>
    <row r="6157" spans="13:13" x14ac:dyDescent="0.25">
      <c r="M6157" s="7"/>
    </row>
    <row r="6158" spans="13:13" x14ac:dyDescent="0.25">
      <c r="M6158" s="7"/>
    </row>
    <row r="6159" spans="13:13" x14ac:dyDescent="0.25">
      <c r="M6159" s="7"/>
    </row>
    <row r="6160" spans="13:13" x14ac:dyDescent="0.25">
      <c r="M6160" s="7"/>
    </row>
    <row r="6161" spans="13:13" x14ac:dyDescent="0.25">
      <c r="M6161" s="7"/>
    </row>
    <row r="6162" spans="13:13" x14ac:dyDescent="0.25">
      <c r="M6162" s="7"/>
    </row>
    <row r="6163" spans="13:13" x14ac:dyDescent="0.25">
      <c r="M6163" s="7"/>
    </row>
    <row r="6164" spans="13:13" x14ac:dyDescent="0.25">
      <c r="M6164" s="7"/>
    </row>
    <row r="6165" spans="13:13" x14ac:dyDescent="0.25">
      <c r="M6165" s="7"/>
    </row>
    <row r="6166" spans="13:13" x14ac:dyDescent="0.25">
      <c r="M6166" s="7"/>
    </row>
    <row r="6167" spans="13:13" x14ac:dyDescent="0.25">
      <c r="M6167" s="7"/>
    </row>
    <row r="6168" spans="13:13" x14ac:dyDescent="0.25">
      <c r="M6168" s="7"/>
    </row>
    <row r="6169" spans="13:13" x14ac:dyDescent="0.25">
      <c r="M6169" s="7"/>
    </row>
    <row r="6170" spans="13:13" x14ac:dyDescent="0.25">
      <c r="M6170" s="7"/>
    </row>
    <row r="6171" spans="13:13" x14ac:dyDescent="0.25">
      <c r="M6171" s="7"/>
    </row>
    <row r="6172" spans="13:13" x14ac:dyDescent="0.25">
      <c r="M6172" s="7"/>
    </row>
    <row r="6173" spans="13:13" x14ac:dyDescent="0.25">
      <c r="M6173" s="7"/>
    </row>
    <row r="6174" spans="13:13" x14ac:dyDescent="0.25">
      <c r="M6174" s="7"/>
    </row>
    <row r="6175" spans="13:13" x14ac:dyDescent="0.25">
      <c r="M6175" s="7"/>
    </row>
    <row r="6176" spans="13:13" x14ac:dyDescent="0.25">
      <c r="M6176" s="7"/>
    </row>
    <row r="6177" spans="13:13" x14ac:dyDescent="0.25">
      <c r="M6177" s="7"/>
    </row>
    <row r="6178" spans="13:13" x14ac:dyDescent="0.25">
      <c r="M6178" s="7"/>
    </row>
    <row r="6179" spans="13:13" x14ac:dyDescent="0.25">
      <c r="M6179" s="7"/>
    </row>
    <row r="6180" spans="13:13" x14ac:dyDescent="0.25">
      <c r="M6180" s="7"/>
    </row>
    <row r="6181" spans="13:13" x14ac:dyDescent="0.25">
      <c r="M6181" s="7"/>
    </row>
    <row r="6182" spans="13:13" x14ac:dyDescent="0.25">
      <c r="M6182" s="7"/>
    </row>
    <row r="6183" spans="13:13" x14ac:dyDescent="0.25">
      <c r="M6183" s="7"/>
    </row>
    <row r="6184" spans="13:13" x14ac:dyDescent="0.25">
      <c r="M6184" s="7"/>
    </row>
    <row r="6185" spans="13:13" x14ac:dyDescent="0.25">
      <c r="M6185" s="7"/>
    </row>
    <row r="6186" spans="13:13" x14ac:dyDescent="0.25">
      <c r="M6186" s="7"/>
    </row>
    <row r="6187" spans="13:13" x14ac:dyDescent="0.25">
      <c r="M6187" s="7"/>
    </row>
    <row r="6188" spans="13:13" x14ac:dyDescent="0.25">
      <c r="M6188" s="7"/>
    </row>
    <row r="6189" spans="13:13" x14ac:dyDescent="0.25">
      <c r="M6189" s="7"/>
    </row>
    <row r="6190" spans="13:13" x14ac:dyDescent="0.25">
      <c r="M6190" s="7"/>
    </row>
    <row r="6191" spans="13:13" x14ac:dyDescent="0.25">
      <c r="M6191" s="7"/>
    </row>
    <row r="6192" spans="13:13" x14ac:dyDescent="0.25">
      <c r="M6192" s="7"/>
    </row>
    <row r="6193" spans="13:13" x14ac:dyDescent="0.25">
      <c r="M6193" s="7"/>
    </row>
    <row r="6194" spans="13:13" x14ac:dyDescent="0.25">
      <c r="M6194" s="7"/>
    </row>
    <row r="6195" spans="13:13" x14ac:dyDescent="0.25">
      <c r="M6195" s="7"/>
    </row>
    <row r="6196" spans="13:13" x14ac:dyDescent="0.25">
      <c r="M6196" s="7"/>
    </row>
    <row r="6197" spans="13:13" x14ac:dyDescent="0.25">
      <c r="M6197" s="7"/>
    </row>
    <row r="6198" spans="13:13" x14ac:dyDescent="0.25">
      <c r="M6198" s="7"/>
    </row>
    <row r="6199" spans="13:13" x14ac:dyDescent="0.25">
      <c r="M6199" s="7"/>
    </row>
    <row r="6200" spans="13:13" x14ac:dyDescent="0.25">
      <c r="M6200" s="7"/>
    </row>
    <row r="6201" spans="13:13" x14ac:dyDescent="0.25">
      <c r="M6201" s="7"/>
    </row>
    <row r="6202" spans="13:13" x14ac:dyDescent="0.25">
      <c r="M6202" s="7"/>
    </row>
    <row r="6203" spans="13:13" x14ac:dyDescent="0.25">
      <c r="M6203" s="7"/>
    </row>
    <row r="6204" spans="13:13" x14ac:dyDescent="0.25">
      <c r="M6204" s="7"/>
    </row>
    <row r="6205" spans="13:13" x14ac:dyDescent="0.25">
      <c r="M6205" s="7"/>
    </row>
    <row r="6206" spans="13:13" x14ac:dyDescent="0.25">
      <c r="M6206" s="7"/>
    </row>
    <row r="6207" spans="13:13" x14ac:dyDescent="0.25">
      <c r="M6207" s="7"/>
    </row>
    <row r="6208" spans="13:13" x14ac:dyDescent="0.25">
      <c r="M6208" s="7"/>
    </row>
    <row r="6209" spans="13:13" x14ac:dyDescent="0.25">
      <c r="M6209" s="7"/>
    </row>
    <row r="6210" spans="13:13" x14ac:dyDescent="0.25">
      <c r="M6210" s="7"/>
    </row>
    <row r="6211" spans="13:13" x14ac:dyDescent="0.25">
      <c r="M6211" s="7"/>
    </row>
    <row r="6212" spans="13:13" x14ac:dyDescent="0.25">
      <c r="M6212" s="7"/>
    </row>
    <row r="6213" spans="13:13" x14ac:dyDescent="0.25">
      <c r="M6213" s="7"/>
    </row>
    <row r="6214" spans="13:13" x14ac:dyDescent="0.25">
      <c r="M6214" s="7"/>
    </row>
    <row r="6215" spans="13:13" x14ac:dyDescent="0.25">
      <c r="M6215" s="7"/>
    </row>
    <row r="6216" spans="13:13" x14ac:dyDescent="0.25">
      <c r="M6216" s="7"/>
    </row>
    <row r="6217" spans="13:13" x14ac:dyDescent="0.25">
      <c r="M6217" s="7"/>
    </row>
    <row r="6218" spans="13:13" x14ac:dyDescent="0.25">
      <c r="M6218" s="7"/>
    </row>
    <row r="6219" spans="13:13" x14ac:dyDescent="0.25">
      <c r="M6219" s="7"/>
    </row>
    <row r="6220" spans="13:13" x14ac:dyDescent="0.25">
      <c r="M6220" s="7"/>
    </row>
    <row r="6221" spans="13:13" x14ac:dyDescent="0.25">
      <c r="M6221" s="7"/>
    </row>
    <row r="6222" spans="13:13" x14ac:dyDescent="0.25">
      <c r="M6222" s="7"/>
    </row>
    <row r="6223" spans="13:13" x14ac:dyDescent="0.25">
      <c r="M6223" s="7"/>
    </row>
    <row r="6224" spans="13:13" x14ac:dyDescent="0.25">
      <c r="M6224" s="7"/>
    </row>
    <row r="6225" spans="13:13" x14ac:dyDescent="0.25">
      <c r="M6225" s="7"/>
    </row>
    <row r="6226" spans="13:13" x14ac:dyDescent="0.25">
      <c r="M6226" s="7"/>
    </row>
    <row r="6227" spans="13:13" x14ac:dyDescent="0.25">
      <c r="M6227" s="7"/>
    </row>
    <row r="6228" spans="13:13" x14ac:dyDescent="0.25">
      <c r="M6228" s="7"/>
    </row>
    <row r="6229" spans="13:13" x14ac:dyDescent="0.25">
      <c r="M6229" s="7"/>
    </row>
    <row r="6230" spans="13:13" x14ac:dyDescent="0.25">
      <c r="M6230" s="7"/>
    </row>
    <row r="6231" spans="13:13" x14ac:dyDescent="0.25">
      <c r="M6231" s="7"/>
    </row>
    <row r="6232" spans="13:13" x14ac:dyDescent="0.25">
      <c r="M6232" s="7"/>
    </row>
    <row r="6233" spans="13:13" x14ac:dyDescent="0.25">
      <c r="M6233" s="7"/>
    </row>
    <row r="6234" spans="13:13" x14ac:dyDescent="0.25">
      <c r="M6234" s="7"/>
    </row>
    <row r="6235" spans="13:13" x14ac:dyDescent="0.25">
      <c r="M6235" s="7"/>
    </row>
    <row r="6236" spans="13:13" x14ac:dyDescent="0.25">
      <c r="M6236" s="7"/>
    </row>
    <row r="6237" spans="13:13" x14ac:dyDescent="0.25">
      <c r="M6237" s="7"/>
    </row>
    <row r="6238" spans="13:13" x14ac:dyDescent="0.25">
      <c r="M6238" s="7"/>
    </row>
    <row r="6239" spans="13:13" x14ac:dyDescent="0.25">
      <c r="M6239" s="7"/>
    </row>
    <row r="6240" spans="13:13" x14ac:dyDescent="0.25">
      <c r="M6240" s="7"/>
    </row>
    <row r="6241" spans="13:13" x14ac:dyDescent="0.25">
      <c r="M6241" s="7"/>
    </row>
    <row r="6242" spans="13:13" x14ac:dyDescent="0.25">
      <c r="M6242" s="7"/>
    </row>
    <row r="6243" spans="13:13" x14ac:dyDescent="0.25">
      <c r="M6243" s="7"/>
    </row>
    <row r="6244" spans="13:13" x14ac:dyDescent="0.25">
      <c r="M6244" s="7"/>
    </row>
    <row r="6245" spans="13:13" x14ac:dyDescent="0.25">
      <c r="M6245" s="7"/>
    </row>
    <row r="6246" spans="13:13" x14ac:dyDescent="0.25">
      <c r="M6246" s="7"/>
    </row>
    <row r="6247" spans="13:13" x14ac:dyDescent="0.25">
      <c r="M6247" s="7"/>
    </row>
    <row r="6248" spans="13:13" x14ac:dyDescent="0.25">
      <c r="M6248" s="7"/>
    </row>
    <row r="6249" spans="13:13" x14ac:dyDescent="0.25">
      <c r="M6249" s="7"/>
    </row>
    <row r="6250" spans="13:13" x14ac:dyDescent="0.25">
      <c r="M6250" s="7"/>
    </row>
    <row r="6251" spans="13:13" x14ac:dyDescent="0.25">
      <c r="M6251" s="7"/>
    </row>
    <row r="6252" spans="13:13" x14ac:dyDescent="0.25">
      <c r="M6252" s="7"/>
    </row>
    <row r="6253" spans="13:13" x14ac:dyDescent="0.25">
      <c r="M6253" s="7"/>
    </row>
    <row r="6254" spans="13:13" x14ac:dyDescent="0.25">
      <c r="M6254" s="7"/>
    </row>
    <row r="6255" spans="13:13" x14ac:dyDescent="0.25">
      <c r="M6255" s="7"/>
    </row>
    <row r="6256" spans="13:13" x14ac:dyDescent="0.25">
      <c r="M6256" s="7"/>
    </row>
    <row r="6257" spans="13:13" x14ac:dyDescent="0.25">
      <c r="M6257" s="7"/>
    </row>
    <row r="6258" spans="13:13" x14ac:dyDescent="0.25">
      <c r="M6258" s="7"/>
    </row>
    <row r="6259" spans="13:13" x14ac:dyDescent="0.25">
      <c r="M6259" s="7"/>
    </row>
    <row r="6260" spans="13:13" x14ac:dyDescent="0.25">
      <c r="M6260" s="7"/>
    </row>
    <row r="6261" spans="13:13" x14ac:dyDescent="0.25">
      <c r="M6261" s="7"/>
    </row>
    <row r="6262" spans="13:13" x14ac:dyDescent="0.25">
      <c r="M6262" s="7"/>
    </row>
    <row r="6263" spans="13:13" x14ac:dyDescent="0.25">
      <c r="M6263" s="7"/>
    </row>
    <row r="6264" spans="13:13" x14ac:dyDescent="0.25">
      <c r="M6264" s="7"/>
    </row>
    <row r="6265" spans="13:13" x14ac:dyDescent="0.25">
      <c r="M6265" s="7"/>
    </row>
    <row r="6266" spans="13:13" x14ac:dyDescent="0.25">
      <c r="M6266" s="7"/>
    </row>
    <row r="6267" spans="13:13" x14ac:dyDescent="0.25">
      <c r="M6267" s="7"/>
    </row>
    <row r="6268" spans="13:13" x14ac:dyDescent="0.25">
      <c r="M6268" s="7"/>
    </row>
    <row r="6269" spans="13:13" x14ac:dyDescent="0.25">
      <c r="M6269" s="7"/>
    </row>
    <row r="6270" spans="13:13" x14ac:dyDescent="0.25">
      <c r="M6270" s="7"/>
    </row>
    <row r="6271" spans="13:13" x14ac:dyDescent="0.25">
      <c r="M6271" s="7"/>
    </row>
    <row r="6272" spans="13:13" x14ac:dyDescent="0.25">
      <c r="M6272" s="7"/>
    </row>
    <row r="6273" spans="13:13" x14ac:dyDescent="0.25">
      <c r="M6273" s="7"/>
    </row>
    <row r="6274" spans="13:13" x14ac:dyDescent="0.25">
      <c r="M6274" s="7"/>
    </row>
    <row r="6275" spans="13:13" x14ac:dyDescent="0.25">
      <c r="M6275" s="7"/>
    </row>
    <row r="6276" spans="13:13" x14ac:dyDescent="0.25">
      <c r="M6276" s="7"/>
    </row>
    <row r="6277" spans="13:13" x14ac:dyDescent="0.25">
      <c r="M6277" s="7"/>
    </row>
    <row r="6278" spans="13:13" x14ac:dyDescent="0.25">
      <c r="M6278" s="7"/>
    </row>
    <row r="6279" spans="13:13" x14ac:dyDescent="0.25">
      <c r="M6279" s="7"/>
    </row>
    <row r="6280" spans="13:13" x14ac:dyDescent="0.25">
      <c r="M6280" s="7"/>
    </row>
    <row r="6281" spans="13:13" x14ac:dyDescent="0.25">
      <c r="M6281" s="7"/>
    </row>
    <row r="6282" spans="13:13" x14ac:dyDescent="0.25">
      <c r="M6282" s="7"/>
    </row>
    <row r="6283" spans="13:13" x14ac:dyDescent="0.25">
      <c r="M6283" s="7"/>
    </row>
    <row r="6284" spans="13:13" x14ac:dyDescent="0.25">
      <c r="M6284" s="7"/>
    </row>
    <row r="6285" spans="13:13" x14ac:dyDescent="0.25">
      <c r="M6285" s="7"/>
    </row>
    <row r="6286" spans="13:13" x14ac:dyDescent="0.25">
      <c r="M6286" s="7"/>
    </row>
    <row r="6287" spans="13:13" x14ac:dyDescent="0.25">
      <c r="M6287" s="7"/>
    </row>
    <row r="6288" spans="13:13" x14ac:dyDescent="0.25">
      <c r="M6288" s="7"/>
    </row>
    <row r="6289" spans="13:13" x14ac:dyDescent="0.25">
      <c r="M6289" s="7"/>
    </row>
    <row r="6290" spans="13:13" x14ac:dyDescent="0.25">
      <c r="M6290" s="7"/>
    </row>
    <row r="6291" spans="13:13" x14ac:dyDescent="0.25">
      <c r="M6291" s="7"/>
    </row>
    <row r="6292" spans="13:13" x14ac:dyDescent="0.25">
      <c r="M6292" s="7"/>
    </row>
    <row r="6293" spans="13:13" x14ac:dyDescent="0.25">
      <c r="M6293" s="7"/>
    </row>
    <row r="6294" spans="13:13" x14ac:dyDescent="0.25">
      <c r="M6294" s="7"/>
    </row>
    <row r="6295" spans="13:13" x14ac:dyDescent="0.25">
      <c r="M6295" s="7"/>
    </row>
    <row r="6296" spans="13:13" x14ac:dyDescent="0.25">
      <c r="M6296" s="7"/>
    </row>
    <row r="6297" spans="13:13" x14ac:dyDescent="0.25">
      <c r="M6297" s="7"/>
    </row>
    <row r="6298" spans="13:13" x14ac:dyDescent="0.25">
      <c r="M6298" s="7"/>
    </row>
    <row r="6299" spans="13:13" x14ac:dyDescent="0.25">
      <c r="M6299" s="7"/>
    </row>
    <row r="6300" spans="13:13" x14ac:dyDescent="0.25">
      <c r="M6300" s="7"/>
    </row>
    <row r="6301" spans="13:13" x14ac:dyDescent="0.25">
      <c r="M6301" s="7"/>
    </row>
    <row r="6302" spans="13:13" x14ac:dyDescent="0.25">
      <c r="M6302" s="7"/>
    </row>
    <row r="6303" spans="13:13" x14ac:dyDescent="0.25">
      <c r="M6303" s="7"/>
    </row>
    <row r="6304" spans="13:13" x14ac:dyDescent="0.25">
      <c r="M6304" s="7"/>
    </row>
    <row r="6305" spans="13:13" x14ac:dyDescent="0.25">
      <c r="M6305" s="7"/>
    </row>
    <row r="6306" spans="13:13" x14ac:dyDescent="0.25">
      <c r="M6306" s="7"/>
    </row>
    <row r="6307" spans="13:13" x14ac:dyDescent="0.25">
      <c r="M6307" s="7"/>
    </row>
    <row r="6308" spans="13:13" x14ac:dyDescent="0.25">
      <c r="M6308" s="7"/>
    </row>
    <row r="6309" spans="13:13" x14ac:dyDescent="0.25">
      <c r="M6309" s="7"/>
    </row>
    <row r="6310" spans="13:13" x14ac:dyDescent="0.25">
      <c r="M6310" s="7"/>
    </row>
    <row r="6311" spans="13:13" x14ac:dyDescent="0.25">
      <c r="M6311" s="7"/>
    </row>
    <row r="6312" spans="13:13" x14ac:dyDescent="0.25">
      <c r="M6312" s="7"/>
    </row>
    <row r="6313" spans="13:13" x14ac:dyDescent="0.25">
      <c r="M6313" s="7"/>
    </row>
    <row r="6314" spans="13:13" x14ac:dyDescent="0.25">
      <c r="M6314" s="7"/>
    </row>
    <row r="6315" spans="13:13" x14ac:dyDescent="0.25">
      <c r="M6315" s="7"/>
    </row>
    <row r="6316" spans="13:13" x14ac:dyDescent="0.25">
      <c r="M6316" s="7"/>
    </row>
    <row r="6317" spans="13:13" x14ac:dyDescent="0.25">
      <c r="M6317" s="7"/>
    </row>
    <row r="6318" spans="13:13" x14ac:dyDescent="0.25">
      <c r="M6318" s="7"/>
    </row>
    <row r="6319" spans="13:13" x14ac:dyDescent="0.25">
      <c r="M6319" s="7"/>
    </row>
    <row r="6320" spans="13:13" x14ac:dyDescent="0.25">
      <c r="M6320" s="7"/>
    </row>
    <row r="6321" spans="13:13" x14ac:dyDescent="0.25">
      <c r="M6321" s="7"/>
    </row>
    <row r="6322" spans="13:13" x14ac:dyDescent="0.25">
      <c r="M6322" s="7"/>
    </row>
    <row r="6323" spans="13:13" x14ac:dyDescent="0.25">
      <c r="M6323" s="7"/>
    </row>
    <row r="6324" spans="13:13" x14ac:dyDescent="0.25">
      <c r="M6324" s="7"/>
    </row>
    <row r="6325" spans="13:13" x14ac:dyDescent="0.25">
      <c r="M6325" s="7"/>
    </row>
    <row r="6326" spans="13:13" x14ac:dyDescent="0.25">
      <c r="M6326" s="7"/>
    </row>
    <row r="6327" spans="13:13" x14ac:dyDescent="0.25">
      <c r="M6327" s="7"/>
    </row>
    <row r="6328" spans="13:13" x14ac:dyDescent="0.25">
      <c r="M6328" s="7"/>
    </row>
    <row r="6329" spans="13:13" x14ac:dyDescent="0.25">
      <c r="M6329" s="7"/>
    </row>
    <row r="6330" spans="13:13" x14ac:dyDescent="0.25">
      <c r="M6330" s="7"/>
    </row>
    <row r="6331" spans="13:13" x14ac:dyDescent="0.25">
      <c r="M6331" s="7"/>
    </row>
    <row r="6332" spans="13:13" x14ac:dyDescent="0.25">
      <c r="M6332" s="7"/>
    </row>
    <row r="6333" spans="13:13" x14ac:dyDescent="0.25">
      <c r="M6333" s="7"/>
    </row>
    <row r="6334" spans="13:13" x14ac:dyDescent="0.25">
      <c r="M6334" s="7"/>
    </row>
    <row r="6335" spans="13:13" x14ac:dyDescent="0.25">
      <c r="M6335" s="7"/>
    </row>
    <row r="6336" spans="13:13" x14ac:dyDescent="0.25">
      <c r="M6336" s="7"/>
    </row>
    <row r="6337" spans="13:13" x14ac:dyDescent="0.25">
      <c r="M6337" s="7"/>
    </row>
    <row r="6338" spans="13:13" x14ac:dyDescent="0.25">
      <c r="M6338" s="7"/>
    </row>
    <row r="6339" spans="13:13" x14ac:dyDescent="0.25">
      <c r="M6339" s="7"/>
    </row>
    <row r="6340" spans="13:13" x14ac:dyDescent="0.25">
      <c r="M6340" s="7"/>
    </row>
    <row r="6341" spans="13:13" x14ac:dyDescent="0.25">
      <c r="M6341" s="7"/>
    </row>
    <row r="6342" spans="13:13" x14ac:dyDescent="0.25">
      <c r="M6342" s="7"/>
    </row>
    <row r="6343" spans="13:13" x14ac:dyDescent="0.25">
      <c r="M6343" s="7"/>
    </row>
    <row r="6344" spans="13:13" x14ac:dyDescent="0.25">
      <c r="M6344" s="7"/>
    </row>
    <row r="6345" spans="13:13" x14ac:dyDescent="0.25">
      <c r="M6345" s="7"/>
    </row>
    <row r="6346" spans="13:13" x14ac:dyDescent="0.25">
      <c r="M6346" s="7"/>
    </row>
    <row r="6347" spans="13:13" x14ac:dyDescent="0.25">
      <c r="M6347" s="7"/>
    </row>
    <row r="6348" spans="13:13" x14ac:dyDescent="0.25">
      <c r="M6348" s="7"/>
    </row>
    <row r="6349" spans="13:13" x14ac:dyDescent="0.25">
      <c r="M6349" s="7"/>
    </row>
    <row r="6350" spans="13:13" x14ac:dyDescent="0.25">
      <c r="M6350" s="7"/>
    </row>
    <row r="6351" spans="13:13" x14ac:dyDescent="0.25">
      <c r="M6351" s="7"/>
    </row>
    <row r="6352" spans="13:13" x14ac:dyDescent="0.25">
      <c r="M6352" s="7"/>
    </row>
    <row r="6353" spans="13:13" x14ac:dyDescent="0.25">
      <c r="M6353" s="7"/>
    </row>
    <row r="6354" spans="13:13" x14ac:dyDescent="0.25">
      <c r="M6354" s="7"/>
    </row>
    <row r="6355" spans="13:13" x14ac:dyDescent="0.25">
      <c r="M6355" s="7"/>
    </row>
    <row r="6356" spans="13:13" x14ac:dyDescent="0.25">
      <c r="M6356" s="7"/>
    </row>
    <row r="6357" spans="13:13" x14ac:dyDescent="0.25">
      <c r="M6357" s="7"/>
    </row>
    <row r="6358" spans="13:13" x14ac:dyDescent="0.25">
      <c r="M6358" s="7"/>
    </row>
    <row r="6359" spans="13:13" x14ac:dyDescent="0.25">
      <c r="M6359" s="7"/>
    </row>
    <row r="6360" spans="13:13" x14ac:dyDescent="0.25">
      <c r="M6360" s="7"/>
    </row>
    <row r="6361" spans="13:13" x14ac:dyDescent="0.25">
      <c r="M6361" s="7"/>
    </row>
    <row r="6362" spans="13:13" x14ac:dyDescent="0.25">
      <c r="M6362" s="7"/>
    </row>
    <row r="6363" spans="13:13" x14ac:dyDescent="0.25">
      <c r="M6363" s="7"/>
    </row>
    <row r="6364" spans="13:13" x14ac:dyDescent="0.25">
      <c r="M6364" s="7"/>
    </row>
    <row r="6365" spans="13:13" x14ac:dyDescent="0.25">
      <c r="M6365" s="7"/>
    </row>
    <row r="6366" spans="13:13" x14ac:dyDescent="0.25">
      <c r="M6366" s="7"/>
    </row>
    <row r="6367" spans="13:13" x14ac:dyDescent="0.25">
      <c r="M6367" s="7"/>
    </row>
    <row r="6368" spans="13:13" x14ac:dyDescent="0.25">
      <c r="M6368" s="7"/>
    </row>
    <row r="6369" spans="13:13" x14ac:dyDescent="0.25">
      <c r="M6369" s="7"/>
    </row>
    <row r="6370" spans="13:13" x14ac:dyDescent="0.25">
      <c r="M6370" s="7"/>
    </row>
    <row r="6371" spans="13:13" x14ac:dyDescent="0.25">
      <c r="M6371" s="7"/>
    </row>
    <row r="6372" spans="13:13" x14ac:dyDescent="0.25">
      <c r="M6372" s="7"/>
    </row>
    <row r="6373" spans="13:13" x14ac:dyDescent="0.25">
      <c r="M6373" s="7"/>
    </row>
    <row r="6374" spans="13:13" x14ac:dyDescent="0.25">
      <c r="M6374" s="7"/>
    </row>
    <row r="6375" spans="13:13" x14ac:dyDescent="0.25">
      <c r="M6375" s="7"/>
    </row>
    <row r="6376" spans="13:13" x14ac:dyDescent="0.25">
      <c r="M6376" s="7"/>
    </row>
    <row r="6377" spans="13:13" x14ac:dyDescent="0.25">
      <c r="M6377" s="7"/>
    </row>
    <row r="6378" spans="13:13" x14ac:dyDescent="0.25">
      <c r="M6378" s="7"/>
    </row>
    <row r="6379" spans="13:13" x14ac:dyDescent="0.25">
      <c r="M6379" s="7"/>
    </row>
    <row r="6380" spans="13:13" x14ac:dyDescent="0.25">
      <c r="M6380" s="7"/>
    </row>
    <row r="6381" spans="13:13" x14ac:dyDescent="0.25">
      <c r="M6381" s="7"/>
    </row>
    <row r="6382" spans="13:13" x14ac:dyDescent="0.25">
      <c r="M6382" s="7"/>
    </row>
    <row r="6383" spans="13:13" x14ac:dyDescent="0.25">
      <c r="M6383" s="7"/>
    </row>
    <row r="6384" spans="13:13" x14ac:dyDescent="0.25">
      <c r="M6384" s="7"/>
    </row>
    <row r="6385" spans="13:13" x14ac:dyDescent="0.25">
      <c r="M6385" s="7"/>
    </row>
    <row r="6386" spans="13:13" x14ac:dyDescent="0.25">
      <c r="M6386" s="7"/>
    </row>
    <row r="6387" spans="13:13" x14ac:dyDescent="0.25">
      <c r="M6387" s="7"/>
    </row>
    <row r="6388" spans="13:13" x14ac:dyDescent="0.25">
      <c r="M6388" s="7"/>
    </row>
    <row r="6389" spans="13:13" x14ac:dyDescent="0.25">
      <c r="M6389" s="7"/>
    </row>
    <row r="6390" spans="13:13" x14ac:dyDescent="0.25">
      <c r="M6390" s="7"/>
    </row>
    <row r="6391" spans="13:13" x14ac:dyDescent="0.25">
      <c r="M6391" s="7"/>
    </row>
    <row r="6392" spans="13:13" x14ac:dyDescent="0.25">
      <c r="M6392" s="7"/>
    </row>
    <row r="6393" spans="13:13" x14ac:dyDescent="0.25">
      <c r="M6393" s="7"/>
    </row>
    <row r="6394" spans="13:13" x14ac:dyDescent="0.25">
      <c r="M6394" s="7"/>
    </row>
    <row r="6395" spans="13:13" x14ac:dyDescent="0.25">
      <c r="M6395" s="7"/>
    </row>
    <row r="6396" spans="13:13" x14ac:dyDescent="0.25">
      <c r="M6396" s="7"/>
    </row>
    <row r="6397" spans="13:13" x14ac:dyDescent="0.25">
      <c r="M6397" s="7"/>
    </row>
    <row r="6398" spans="13:13" x14ac:dyDescent="0.25">
      <c r="M6398" s="7"/>
    </row>
    <row r="6399" spans="13:13" x14ac:dyDescent="0.25">
      <c r="M6399" s="7"/>
    </row>
    <row r="6400" spans="13:13" x14ac:dyDescent="0.25">
      <c r="M6400" s="7"/>
    </row>
    <row r="6401" spans="13:13" x14ac:dyDescent="0.25">
      <c r="M6401" s="7"/>
    </row>
    <row r="6402" spans="13:13" x14ac:dyDescent="0.25">
      <c r="M6402" s="7"/>
    </row>
    <row r="6403" spans="13:13" x14ac:dyDescent="0.25">
      <c r="M6403" s="7"/>
    </row>
    <row r="6404" spans="13:13" x14ac:dyDescent="0.25">
      <c r="M6404" s="7"/>
    </row>
    <row r="6405" spans="13:13" x14ac:dyDescent="0.25">
      <c r="M6405" s="7"/>
    </row>
    <row r="6406" spans="13:13" x14ac:dyDescent="0.25">
      <c r="M6406" s="7"/>
    </row>
    <row r="6407" spans="13:13" x14ac:dyDescent="0.25">
      <c r="M6407" s="7"/>
    </row>
    <row r="6408" spans="13:13" x14ac:dyDescent="0.25">
      <c r="M6408" s="7"/>
    </row>
    <row r="6409" spans="13:13" x14ac:dyDescent="0.25">
      <c r="M6409" s="7"/>
    </row>
    <row r="6410" spans="13:13" x14ac:dyDescent="0.25">
      <c r="M6410" s="7"/>
    </row>
    <row r="6411" spans="13:13" x14ac:dyDescent="0.25">
      <c r="M6411" s="7"/>
    </row>
    <row r="6412" spans="13:13" x14ac:dyDescent="0.25">
      <c r="M6412" s="7"/>
    </row>
    <row r="6413" spans="13:13" x14ac:dyDescent="0.25">
      <c r="M6413" s="7"/>
    </row>
    <row r="6414" spans="13:13" x14ac:dyDescent="0.25">
      <c r="M6414" s="7"/>
    </row>
    <row r="6415" spans="13:13" x14ac:dyDescent="0.25">
      <c r="M6415" s="7"/>
    </row>
    <row r="6416" spans="13:13" x14ac:dyDescent="0.25">
      <c r="M6416" s="7"/>
    </row>
    <row r="6417" spans="13:13" x14ac:dyDescent="0.25">
      <c r="M6417" s="7"/>
    </row>
    <row r="6418" spans="13:13" x14ac:dyDescent="0.25">
      <c r="M6418" s="7"/>
    </row>
    <row r="6419" spans="13:13" x14ac:dyDescent="0.25">
      <c r="M6419" s="7"/>
    </row>
    <row r="6420" spans="13:13" x14ac:dyDescent="0.25">
      <c r="M6420" s="7"/>
    </row>
    <row r="6421" spans="13:13" x14ac:dyDescent="0.25">
      <c r="M6421" s="7"/>
    </row>
    <row r="6422" spans="13:13" x14ac:dyDescent="0.25">
      <c r="M6422" s="7"/>
    </row>
    <row r="6423" spans="13:13" x14ac:dyDescent="0.25">
      <c r="M6423" s="7"/>
    </row>
    <row r="6424" spans="13:13" x14ac:dyDescent="0.25">
      <c r="M6424" s="7"/>
    </row>
    <row r="6425" spans="13:13" x14ac:dyDescent="0.25">
      <c r="M6425" s="7"/>
    </row>
    <row r="6426" spans="13:13" x14ac:dyDescent="0.25">
      <c r="M6426" s="7"/>
    </row>
    <row r="6427" spans="13:13" x14ac:dyDescent="0.25">
      <c r="M6427" s="7"/>
    </row>
    <row r="6428" spans="13:13" x14ac:dyDescent="0.25">
      <c r="M6428" s="7"/>
    </row>
    <row r="6429" spans="13:13" x14ac:dyDescent="0.25">
      <c r="M6429" s="7"/>
    </row>
    <row r="6430" spans="13:13" x14ac:dyDescent="0.25">
      <c r="M6430" s="7"/>
    </row>
    <row r="6431" spans="13:13" x14ac:dyDescent="0.25">
      <c r="M6431" s="7"/>
    </row>
    <row r="6432" spans="13:13" x14ac:dyDescent="0.25">
      <c r="M6432" s="7"/>
    </row>
    <row r="6433" spans="13:13" x14ac:dyDescent="0.25">
      <c r="M6433" s="7"/>
    </row>
    <row r="6434" spans="13:13" x14ac:dyDescent="0.25">
      <c r="M6434" s="7"/>
    </row>
    <row r="6435" spans="13:13" x14ac:dyDescent="0.25">
      <c r="M6435" s="7"/>
    </row>
    <row r="6436" spans="13:13" x14ac:dyDescent="0.25">
      <c r="M6436" s="7"/>
    </row>
    <row r="6437" spans="13:13" x14ac:dyDescent="0.25">
      <c r="M6437" s="7"/>
    </row>
    <row r="6438" spans="13:13" x14ac:dyDescent="0.25">
      <c r="M6438" s="7"/>
    </row>
    <row r="6439" spans="13:13" x14ac:dyDescent="0.25">
      <c r="M6439" s="7"/>
    </row>
    <row r="6440" spans="13:13" x14ac:dyDescent="0.25">
      <c r="M6440" s="7"/>
    </row>
    <row r="6441" spans="13:13" x14ac:dyDescent="0.25">
      <c r="M6441" s="7"/>
    </row>
    <row r="6442" spans="13:13" x14ac:dyDescent="0.25">
      <c r="M6442" s="7"/>
    </row>
    <row r="6443" spans="13:13" x14ac:dyDescent="0.25">
      <c r="M6443" s="7"/>
    </row>
    <row r="6444" spans="13:13" x14ac:dyDescent="0.25">
      <c r="M6444" s="7"/>
    </row>
    <row r="6445" spans="13:13" x14ac:dyDescent="0.25">
      <c r="M6445" s="7"/>
    </row>
    <row r="6446" spans="13:13" x14ac:dyDescent="0.25">
      <c r="M6446" s="7"/>
    </row>
    <row r="6447" spans="13:13" x14ac:dyDescent="0.25">
      <c r="M6447" s="7"/>
    </row>
    <row r="6448" spans="13:13" x14ac:dyDescent="0.25">
      <c r="M6448" s="7"/>
    </row>
    <row r="6449" spans="13:13" x14ac:dyDescent="0.25">
      <c r="M6449" s="7"/>
    </row>
    <row r="6450" spans="13:13" x14ac:dyDescent="0.25">
      <c r="M6450" s="7"/>
    </row>
    <row r="6451" spans="13:13" x14ac:dyDescent="0.25">
      <c r="M6451" s="7"/>
    </row>
    <row r="6452" spans="13:13" x14ac:dyDescent="0.25">
      <c r="M6452" s="7"/>
    </row>
    <row r="6453" spans="13:13" x14ac:dyDescent="0.25">
      <c r="M6453" s="7"/>
    </row>
    <row r="6454" spans="13:13" x14ac:dyDescent="0.25">
      <c r="M6454" s="7"/>
    </row>
    <row r="6455" spans="13:13" x14ac:dyDescent="0.25">
      <c r="M6455" s="7"/>
    </row>
    <row r="6456" spans="13:13" x14ac:dyDescent="0.25">
      <c r="M6456" s="7"/>
    </row>
    <row r="6457" spans="13:13" x14ac:dyDescent="0.25">
      <c r="M6457" s="7"/>
    </row>
    <row r="6458" spans="13:13" x14ac:dyDescent="0.25">
      <c r="M6458" s="7"/>
    </row>
    <row r="6459" spans="13:13" x14ac:dyDescent="0.25">
      <c r="M6459" s="7"/>
    </row>
    <row r="6460" spans="13:13" x14ac:dyDescent="0.25">
      <c r="M6460" s="7"/>
    </row>
    <row r="6461" spans="13:13" x14ac:dyDescent="0.25">
      <c r="M6461" s="7"/>
    </row>
    <row r="6462" spans="13:13" x14ac:dyDescent="0.25">
      <c r="M6462" s="7"/>
    </row>
    <row r="6463" spans="13:13" x14ac:dyDescent="0.25">
      <c r="M6463" s="7"/>
    </row>
    <row r="6464" spans="13:13" x14ac:dyDescent="0.25">
      <c r="M6464" s="7"/>
    </row>
    <row r="6465" spans="13:13" x14ac:dyDescent="0.25">
      <c r="M6465" s="7"/>
    </row>
    <row r="6466" spans="13:13" x14ac:dyDescent="0.25">
      <c r="M6466" s="7"/>
    </row>
    <row r="6467" spans="13:13" x14ac:dyDescent="0.25">
      <c r="M6467" s="7"/>
    </row>
    <row r="6468" spans="13:13" x14ac:dyDescent="0.25">
      <c r="M6468" s="7"/>
    </row>
    <row r="6469" spans="13:13" x14ac:dyDescent="0.25">
      <c r="M6469" s="7"/>
    </row>
    <row r="6470" spans="13:13" x14ac:dyDescent="0.25">
      <c r="M6470" s="7"/>
    </row>
    <row r="6471" spans="13:13" x14ac:dyDescent="0.25">
      <c r="M6471" s="7"/>
    </row>
    <row r="6472" spans="13:13" x14ac:dyDescent="0.25">
      <c r="M6472" s="7"/>
    </row>
    <row r="6473" spans="13:13" x14ac:dyDescent="0.25">
      <c r="M6473" s="7"/>
    </row>
    <row r="6474" spans="13:13" x14ac:dyDescent="0.25">
      <c r="M6474" s="7"/>
    </row>
    <row r="6475" spans="13:13" x14ac:dyDescent="0.25">
      <c r="M6475" s="7"/>
    </row>
    <row r="6476" spans="13:13" x14ac:dyDescent="0.25">
      <c r="M6476" s="7"/>
    </row>
    <row r="6477" spans="13:13" x14ac:dyDescent="0.25">
      <c r="M6477" s="7"/>
    </row>
    <row r="6478" spans="13:13" x14ac:dyDescent="0.25">
      <c r="M6478" s="7"/>
    </row>
    <row r="6479" spans="13:13" x14ac:dyDescent="0.25">
      <c r="M6479" s="7"/>
    </row>
    <row r="6480" spans="13:13" x14ac:dyDescent="0.25">
      <c r="M6480" s="7"/>
    </row>
    <row r="6481" spans="13:13" x14ac:dyDescent="0.25">
      <c r="M6481" s="7"/>
    </row>
    <row r="6482" spans="13:13" x14ac:dyDescent="0.25">
      <c r="M6482" s="7"/>
    </row>
    <row r="6483" spans="13:13" x14ac:dyDescent="0.25">
      <c r="M6483" s="7"/>
    </row>
    <row r="6484" spans="13:13" x14ac:dyDescent="0.25">
      <c r="M6484" s="7"/>
    </row>
    <row r="6485" spans="13:13" x14ac:dyDescent="0.25">
      <c r="M6485" s="7"/>
    </row>
    <row r="6486" spans="13:13" x14ac:dyDescent="0.25">
      <c r="M6486" s="7"/>
    </row>
    <row r="6487" spans="13:13" x14ac:dyDescent="0.25">
      <c r="M6487" s="7"/>
    </row>
    <row r="6488" spans="13:13" x14ac:dyDescent="0.25">
      <c r="M6488" s="7"/>
    </row>
    <row r="6489" spans="13:13" x14ac:dyDescent="0.25">
      <c r="M6489" s="7"/>
    </row>
    <row r="6490" spans="13:13" x14ac:dyDescent="0.25">
      <c r="M6490" s="7"/>
    </row>
    <row r="6491" spans="13:13" x14ac:dyDescent="0.25">
      <c r="M6491" s="7"/>
    </row>
    <row r="6492" spans="13:13" x14ac:dyDescent="0.25">
      <c r="M6492" s="7"/>
    </row>
    <row r="6493" spans="13:13" x14ac:dyDescent="0.25">
      <c r="M6493" s="7"/>
    </row>
    <row r="6494" spans="13:13" x14ac:dyDescent="0.25">
      <c r="M6494" s="7"/>
    </row>
    <row r="6495" spans="13:13" x14ac:dyDescent="0.25">
      <c r="M6495" s="7"/>
    </row>
    <row r="6496" spans="13:13" x14ac:dyDescent="0.25">
      <c r="M6496" s="7"/>
    </row>
    <row r="6497" spans="13:13" x14ac:dyDescent="0.25">
      <c r="M6497" s="7"/>
    </row>
    <row r="6498" spans="13:13" x14ac:dyDescent="0.25">
      <c r="M6498" s="7"/>
    </row>
    <row r="6499" spans="13:13" x14ac:dyDescent="0.25">
      <c r="M6499" s="7"/>
    </row>
    <row r="6500" spans="13:13" x14ac:dyDescent="0.25">
      <c r="M6500" s="7"/>
    </row>
    <row r="6501" spans="13:13" x14ac:dyDescent="0.25">
      <c r="M6501" s="7"/>
    </row>
    <row r="6502" spans="13:13" x14ac:dyDescent="0.25">
      <c r="M6502" s="7"/>
    </row>
    <row r="6503" spans="13:13" x14ac:dyDescent="0.25">
      <c r="M6503" s="7"/>
    </row>
    <row r="6504" spans="13:13" x14ac:dyDescent="0.25">
      <c r="M6504" s="7"/>
    </row>
    <row r="6505" spans="13:13" x14ac:dyDescent="0.25">
      <c r="M6505" s="7"/>
    </row>
    <row r="6506" spans="13:13" x14ac:dyDescent="0.25">
      <c r="M6506" s="7"/>
    </row>
    <row r="6507" spans="13:13" x14ac:dyDescent="0.25">
      <c r="M6507" s="7"/>
    </row>
    <row r="6508" spans="13:13" x14ac:dyDescent="0.25">
      <c r="M6508" s="7"/>
    </row>
    <row r="6509" spans="13:13" x14ac:dyDescent="0.25">
      <c r="M6509" s="7"/>
    </row>
    <row r="6510" spans="13:13" x14ac:dyDescent="0.25">
      <c r="M6510" s="7"/>
    </row>
    <row r="6511" spans="13:13" x14ac:dyDescent="0.25">
      <c r="M6511" s="7"/>
    </row>
    <row r="6512" spans="13:13" x14ac:dyDescent="0.25">
      <c r="M6512" s="7"/>
    </row>
    <row r="6513" spans="13:13" x14ac:dyDescent="0.25">
      <c r="M6513" s="7"/>
    </row>
    <row r="6514" spans="13:13" x14ac:dyDescent="0.25">
      <c r="M6514" s="7"/>
    </row>
    <row r="6515" spans="13:13" x14ac:dyDescent="0.25">
      <c r="M6515" s="7"/>
    </row>
    <row r="6516" spans="13:13" x14ac:dyDescent="0.25">
      <c r="M6516" s="7"/>
    </row>
    <row r="6517" spans="13:13" x14ac:dyDescent="0.25">
      <c r="M6517" s="7"/>
    </row>
    <row r="6518" spans="13:13" x14ac:dyDescent="0.25">
      <c r="M6518" s="7"/>
    </row>
    <row r="6519" spans="13:13" x14ac:dyDescent="0.25">
      <c r="M6519" s="7"/>
    </row>
    <row r="6520" spans="13:13" x14ac:dyDescent="0.25">
      <c r="M6520" s="7"/>
    </row>
    <row r="6521" spans="13:13" x14ac:dyDescent="0.25">
      <c r="M6521" s="7"/>
    </row>
    <row r="6522" spans="13:13" x14ac:dyDescent="0.25">
      <c r="M6522" s="7"/>
    </row>
    <row r="6523" spans="13:13" x14ac:dyDescent="0.25">
      <c r="M6523" s="7"/>
    </row>
    <row r="6524" spans="13:13" x14ac:dyDescent="0.25">
      <c r="M6524" s="7"/>
    </row>
    <row r="6525" spans="13:13" x14ac:dyDescent="0.25">
      <c r="M6525" s="7"/>
    </row>
    <row r="6526" spans="13:13" x14ac:dyDescent="0.25">
      <c r="M6526" s="7"/>
    </row>
    <row r="6527" spans="13:13" x14ac:dyDescent="0.25">
      <c r="M6527" s="7"/>
    </row>
    <row r="6528" spans="13:13" x14ac:dyDescent="0.25">
      <c r="M6528" s="7"/>
    </row>
    <row r="6529" spans="13:13" x14ac:dyDescent="0.25">
      <c r="M6529" s="7"/>
    </row>
    <row r="6530" spans="13:13" x14ac:dyDescent="0.25">
      <c r="M6530" s="7"/>
    </row>
    <row r="6531" spans="13:13" x14ac:dyDescent="0.25">
      <c r="M6531" s="7"/>
    </row>
    <row r="6532" spans="13:13" x14ac:dyDescent="0.25">
      <c r="M6532" s="7"/>
    </row>
    <row r="6533" spans="13:13" x14ac:dyDescent="0.25">
      <c r="M6533" s="7"/>
    </row>
    <row r="6534" spans="13:13" x14ac:dyDescent="0.25">
      <c r="M6534" s="7"/>
    </row>
    <row r="6535" spans="13:13" x14ac:dyDescent="0.25">
      <c r="M6535" s="7"/>
    </row>
    <row r="6536" spans="13:13" x14ac:dyDescent="0.25">
      <c r="M6536" s="7"/>
    </row>
    <row r="6537" spans="13:13" x14ac:dyDescent="0.25">
      <c r="M6537" s="7"/>
    </row>
    <row r="6538" spans="13:13" x14ac:dyDescent="0.25">
      <c r="M6538" s="7"/>
    </row>
    <row r="6539" spans="13:13" x14ac:dyDescent="0.25">
      <c r="M6539" s="7"/>
    </row>
    <row r="6540" spans="13:13" x14ac:dyDescent="0.25">
      <c r="M6540" s="7"/>
    </row>
    <row r="6541" spans="13:13" x14ac:dyDescent="0.25">
      <c r="M6541" s="7"/>
    </row>
    <row r="6542" spans="13:13" x14ac:dyDescent="0.25">
      <c r="M6542" s="7"/>
    </row>
    <row r="6543" spans="13:13" x14ac:dyDescent="0.25">
      <c r="M6543" s="7"/>
    </row>
    <row r="6544" spans="13:13" x14ac:dyDescent="0.25">
      <c r="M6544" s="7"/>
    </row>
    <row r="6545" spans="13:13" x14ac:dyDescent="0.25">
      <c r="M6545" s="7"/>
    </row>
    <row r="6546" spans="13:13" x14ac:dyDescent="0.25">
      <c r="M6546" s="7"/>
    </row>
    <row r="6547" spans="13:13" x14ac:dyDescent="0.25">
      <c r="M6547" s="7"/>
    </row>
    <row r="6548" spans="13:13" x14ac:dyDescent="0.25">
      <c r="M6548" s="7"/>
    </row>
    <row r="6549" spans="13:13" x14ac:dyDescent="0.25">
      <c r="M6549" s="7"/>
    </row>
    <row r="6550" spans="13:13" x14ac:dyDescent="0.25">
      <c r="M6550" s="7"/>
    </row>
    <row r="6551" spans="13:13" x14ac:dyDescent="0.25">
      <c r="M6551" s="7"/>
    </row>
    <row r="6552" spans="13:13" x14ac:dyDescent="0.25">
      <c r="M6552" s="7"/>
    </row>
    <row r="6553" spans="13:13" x14ac:dyDescent="0.25">
      <c r="M6553" s="7"/>
    </row>
    <row r="6554" spans="13:13" x14ac:dyDescent="0.25">
      <c r="M6554" s="7"/>
    </row>
    <row r="6555" spans="13:13" x14ac:dyDescent="0.25">
      <c r="M6555" s="7"/>
    </row>
    <row r="6556" spans="13:13" x14ac:dyDescent="0.25">
      <c r="M6556" s="7"/>
    </row>
    <row r="6557" spans="13:13" x14ac:dyDescent="0.25">
      <c r="M6557" s="7"/>
    </row>
    <row r="6558" spans="13:13" x14ac:dyDescent="0.25">
      <c r="M6558" s="7"/>
    </row>
    <row r="6559" spans="13:13" x14ac:dyDescent="0.25">
      <c r="M6559" s="7"/>
    </row>
    <row r="6560" spans="13:13" x14ac:dyDescent="0.25">
      <c r="M6560" s="7"/>
    </row>
    <row r="6561" spans="13:13" x14ac:dyDescent="0.25">
      <c r="M6561" s="7"/>
    </row>
    <row r="6562" spans="13:13" x14ac:dyDescent="0.25">
      <c r="M6562" s="7"/>
    </row>
    <row r="6563" spans="13:13" x14ac:dyDescent="0.25">
      <c r="M6563" s="7"/>
    </row>
    <row r="6564" spans="13:13" x14ac:dyDescent="0.25">
      <c r="M6564" s="7"/>
    </row>
    <row r="6565" spans="13:13" x14ac:dyDescent="0.25">
      <c r="M6565" s="7"/>
    </row>
    <row r="6566" spans="13:13" x14ac:dyDescent="0.25">
      <c r="M6566" s="7"/>
    </row>
    <row r="6567" spans="13:13" x14ac:dyDescent="0.25">
      <c r="M6567" s="7"/>
    </row>
    <row r="6568" spans="13:13" x14ac:dyDescent="0.25">
      <c r="M6568" s="7"/>
    </row>
    <row r="6569" spans="13:13" x14ac:dyDescent="0.25">
      <c r="M6569" s="7"/>
    </row>
    <row r="6570" spans="13:13" x14ac:dyDescent="0.25">
      <c r="M6570" s="7"/>
    </row>
    <row r="6571" spans="13:13" x14ac:dyDescent="0.25">
      <c r="M6571" s="7"/>
    </row>
    <row r="6572" spans="13:13" x14ac:dyDescent="0.25">
      <c r="M6572" s="7"/>
    </row>
    <row r="6573" spans="13:13" x14ac:dyDescent="0.25">
      <c r="M6573" s="7"/>
    </row>
    <row r="6574" spans="13:13" x14ac:dyDescent="0.25">
      <c r="M6574" s="7"/>
    </row>
    <row r="6575" spans="13:13" x14ac:dyDescent="0.25">
      <c r="M6575" s="7"/>
    </row>
    <row r="6576" spans="13:13" x14ac:dyDescent="0.25">
      <c r="M6576" s="7"/>
    </row>
    <row r="6577" spans="13:13" x14ac:dyDescent="0.25">
      <c r="M6577" s="7"/>
    </row>
    <row r="6578" spans="13:13" x14ac:dyDescent="0.25">
      <c r="M6578" s="7"/>
    </row>
    <row r="6579" spans="13:13" x14ac:dyDescent="0.25">
      <c r="M6579" s="7"/>
    </row>
    <row r="6580" spans="13:13" x14ac:dyDescent="0.25">
      <c r="M6580" s="7"/>
    </row>
    <row r="6581" spans="13:13" x14ac:dyDescent="0.25">
      <c r="M6581" s="7"/>
    </row>
    <row r="6582" spans="13:13" x14ac:dyDescent="0.25">
      <c r="M6582" s="7"/>
    </row>
    <row r="6583" spans="13:13" x14ac:dyDescent="0.25">
      <c r="M6583" s="7"/>
    </row>
    <row r="6584" spans="13:13" x14ac:dyDescent="0.25">
      <c r="M6584" s="7"/>
    </row>
    <row r="6585" spans="13:13" x14ac:dyDescent="0.25">
      <c r="M6585" s="7"/>
    </row>
    <row r="6586" spans="13:13" x14ac:dyDescent="0.25">
      <c r="M6586" s="7"/>
    </row>
    <row r="6587" spans="13:13" x14ac:dyDescent="0.25">
      <c r="M6587" s="7"/>
    </row>
    <row r="6588" spans="13:13" x14ac:dyDescent="0.25">
      <c r="M6588" s="7"/>
    </row>
    <row r="6589" spans="13:13" x14ac:dyDescent="0.25">
      <c r="M6589" s="7"/>
    </row>
    <row r="6590" spans="13:13" x14ac:dyDescent="0.25">
      <c r="M6590" s="7"/>
    </row>
    <row r="6591" spans="13:13" x14ac:dyDescent="0.25">
      <c r="M6591" s="7"/>
    </row>
    <row r="6592" spans="13:13" x14ac:dyDescent="0.25">
      <c r="M6592" s="7"/>
    </row>
    <row r="6593" spans="13:13" x14ac:dyDescent="0.25">
      <c r="M6593" s="7"/>
    </row>
    <row r="6594" spans="13:13" x14ac:dyDescent="0.25">
      <c r="M6594" s="7"/>
    </row>
    <row r="6595" spans="13:13" x14ac:dyDescent="0.25">
      <c r="M6595" s="7"/>
    </row>
    <row r="6596" spans="13:13" x14ac:dyDescent="0.25">
      <c r="M6596" s="7"/>
    </row>
    <row r="6597" spans="13:13" x14ac:dyDescent="0.25">
      <c r="M6597" s="7"/>
    </row>
    <row r="6598" spans="13:13" x14ac:dyDescent="0.25">
      <c r="M6598" s="7"/>
    </row>
    <row r="6599" spans="13:13" x14ac:dyDescent="0.25">
      <c r="M6599" s="7"/>
    </row>
    <row r="6600" spans="13:13" x14ac:dyDescent="0.25">
      <c r="M6600" s="7"/>
    </row>
    <row r="6601" spans="13:13" x14ac:dyDescent="0.25">
      <c r="M6601" s="7"/>
    </row>
    <row r="6602" spans="13:13" x14ac:dyDescent="0.25">
      <c r="M6602" s="7"/>
    </row>
    <row r="6603" spans="13:13" x14ac:dyDescent="0.25">
      <c r="M6603" s="7"/>
    </row>
    <row r="6604" spans="13:13" x14ac:dyDescent="0.25">
      <c r="M6604" s="7"/>
    </row>
    <row r="6605" spans="13:13" x14ac:dyDescent="0.25">
      <c r="M6605" s="7"/>
    </row>
    <row r="6606" spans="13:13" x14ac:dyDescent="0.25">
      <c r="M6606" s="7"/>
    </row>
    <row r="6607" spans="13:13" x14ac:dyDescent="0.25">
      <c r="M6607" s="7"/>
    </row>
    <row r="6608" spans="13:13" x14ac:dyDescent="0.25">
      <c r="M6608" s="7"/>
    </row>
    <row r="6609" spans="13:13" x14ac:dyDescent="0.25">
      <c r="M6609" s="7"/>
    </row>
    <row r="6610" spans="13:13" x14ac:dyDescent="0.25">
      <c r="M6610" s="7"/>
    </row>
    <row r="6611" spans="13:13" x14ac:dyDescent="0.25">
      <c r="M6611" s="7"/>
    </row>
    <row r="6612" spans="13:13" x14ac:dyDescent="0.25">
      <c r="M6612" s="7"/>
    </row>
    <row r="6613" spans="13:13" x14ac:dyDescent="0.25">
      <c r="M6613" s="7"/>
    </row>
    <row r="6614" spans="13:13" x14ac:dyDescent="0.25">
      <c r="M6614" s="7"/>
    </row>
    <row r="6615" spans="13:13" x14ac:dyDescent="0.25">
      <c r="M6615" s="7"/>
    </row>
    <row r="6616" spans="13:13" x14ac:dyDescent="0.25">
      <c r="M6616" s="7"/>
    </row>
    <row r="6617" spans="13:13" x14ac:dyDescent="0.25">
      <c r="M6617" s="7"/>
    </row>
    <row r="6618" spans="13:13" x14ac:dyDescent="0.25">
      <c r="M6618" s="7"/>
    </row>
    <row r="6619" spans="13:13" x14ac:dyDescent="0.25">
      <c r="M6619" s="7"/>
    </row>
    <row r="6620" spans="13:13" x14ac:dyDescent="0.25">
      <c r="M6620" s="7"/>
    </row>
    <row r="6621" spans="13:13" x14ac:dyDescent="0.25">
      <c r="M6621" s="7"/>
    </row>
    <row r="6622" spans="13:13" x14ac:dyDescent="0.25">
      <c r="M6622" s="7"/>
    </row>
    <row r="6623" spans="13:13" x14ac:dyDescent="0.25">
      <c r="M6623" s="7"/>
    </row>
    <row r="6624" spans="13:13" x14ac:dyDescent="0.25">
      <c r="M6624" s="7"/>
    </row>
    <row r="6625" spans="13:13" x14ac:dyDescent="0.25">
      <c r="M6625" s="7"/>
    </row>
    <row r="6626" spans="13:13" x14ac:dyDescent="0.25">
      <c r="M6626" s="7"/>
    </row>
    <row r="6627" spans="13:13" x14ac:dyDescent="0.25">
      <c r="M6627" s="7"/>
    </row>
    <row r="6628" spans="13:13" x14ac:dyDescent="0.25">
      <c r="M6628" s="7"/>
    </row>
    <row r="6629" spans="13:13" x14ac:dyDescent="0.25">
      <c r="M6629" s="7"/>
    </row>
    <row r="6630" spans="13:13" x14ac:dyDescent="0.25">
      <c r="M6630" s="7"/>
    </row>
    <row r="6631" spans="13:13" x14ac:dyDescent="0.25">
      <c r="M6631" s="7"/>
    </row>
    <row r="6632" spans="13:13" x14ac:dyDescent="0.25">
      <c r="M6632" s="7"/>
    </row>
    <row r="6633" spans="13:13" x14ac:dyDescent="0.25">
      <c r="M6633" s="7"/>
    </row>
    <row r="6634" spans="13:13" x14ac:dyDescent="0.25">
      <c r="M6634" s="7"/>
    </row>
    <row r="6635" spans="13:13" x14ac:dyDescent="0.25">
      <c r="M6635" s="7"/>
    </row>
    <row r="6636" spans="13:13" x14ac:dyDescent="0.25">
      <c r="M6636" s="7"/>
    </row>
    <row r="6637" spans="13:13" x14ac:dyDescent="0.25">
      <c r="M6637" s="7"/>
    </row>
    <row r="6638" spans="13:13" x14ac:dyDescent="0.25">
      <c r="M6638" s="7"/>
    </row>
    <row r="6639" spans="13:13" x14ac:dyDescent="0.25">
      <c r="M6639" s="7"/>
    </row>
    <row r="6640" spans="13:13" x14ac:dyDescent="0.25">
      <c r="M6640" s="7"/>
    </row>
    <row r="6641" spans="13:13" x14ac:dyDescent="0.25">
      <c r="M6641" s="7"/>
    </row>
    <row r="6642" spans="13:13" x14ac:dyDescent="0.25">
      <c r="M6642" s="7"/>
    </row>
    <row r="6643" spans="13:13" x14ac:dyDescent="0.25">
      <c r="M6643" s="7"/>
    </row>
    <row r="6644" spans="13:13" x14ac:dyDescent="0.25">
      <c r="M6644" s="7"/>
    </row>
    <row r="6645" spans="13:13" x14ac:dyDescent="0.25">
      <c r="M6645" s="7"/>
    </row>
    <row r="6646" spans="13:13" x14ac:dyDescent="0.25">
      <c r="M6646" s="7"/>
    </row>
    <row r="6647" spans="13:13" x14ac:dyDescent="0.25">
      <c r="M6647" s="7"/>
    </row>
    <row r="6648" spans="13:13" x14ac:dyDescent="0.25">
      <c r="M6648" s="7"/>
    </row>
    <row r="6649" spans="13:13" x14ac:dyDescent="0.25">
      <c r="M6649" s="7"/>
    </row>
    <row r="6650" spans="13:13" x14ac:dyDescent="0.25">
      <c r="M6650" s="7"/>
    </row>
    <row r="6651" spans="13:13" x14ac:dyDescent="0.25">
      <c r="M6651" s="7"/>
    </row>
    <row r="6652" spans="13:13" x14ac:dyDescent="0.25">
      <c r="M6652" s="7"/>
    </row>
    <row r="6653" spans="13:13" x14ac:dyDescent="0.25">
      <c r="M6653" s="7"/>
    </row>
    <row r="6654" spans="13:13" x14ac:dyDescent="0.25">
      <c r="M6654" s="7"/>
    </row>
    <row r="6655" spans="13:13" x14ac:dyDescent="0.25">
      <c r="M6655" s="7"/>
    </row>
    <row r="6656" spans="13:13" x14ac:dyDescent="0.25">
      <c r="M6656" s="7"/>
    </row>
    <row r="6657" spans="13:13" x14ac:dyDescent="0.25">
      <c r="M6657" s="7"/>
    </row>
    <row r="6658" spans="13:13" x14ac:dyDescent="0.25">
      <c r="M6658" s="7"/>
    </row>
    <row r="6659" spans="13:13" x14ac:dyDescent="0.25">
      <c r="M6659" s="7"/>
    </row>
    <row r="6660" spans="13:13" x14ac:dyDescent="0.25">
      <c r="M6660" s="7"/>
    </row>
    <row r="6661" spans="13:13" x14ac:dyDescent="0.25">
      <c r="M6661" s="7"/>
    </row>
    <row r="6662" spans="13:13" x14ac:dyDescent="0.25">
      <c r="M6662" s="7"/>
    </row>
    <row r="6663" spans="13:13" x14ac:dyDescent="0.25">
      <c r="M6663" s="7"/>
    </row>
    <row r="6664" spans="13:13" x14ac:dyDescent="0.25">
      <c r="M6664" s="7"/>
    </row>
    <row r="6665" spans="13:13" x14ac:dyDescent="0.25">
      <c r="M6665" s="7"/>
    </row>
    <row r="6666" spans="13:13" x14ac:dyDescent="0.25">
      <c r="M6666" s="7"/>
    </row>
    <row r="6667" spans="13:13" x14ac:dyDescent="0.25">
      <c r="M6667" s="7"/>
    </row>
    <row r="6668" spans="13:13" x14ac:dyDescent="0.25">
      <c r="M6668" s="7"/>
    </row>
    <row r="6669" spans="13:13" x14ac:dyDescent="0.25">
      <c r="M6669" s="7"/>
    </row>
    <row r="6670" spans="13:13" x14ac:dyDescent="0.25">
      <c r="M6670" s="7"/>
    </row>
    <row r="6671" spans="13:13" x14ac:dyDescent="0.25">
      <c r="M6671" s="7"/>
    </row>
    <row r="6672" spans="13:13" x14ac:dyDescent="0.25">
      <c r="M6672" s="7"/>
    </row>
    <row r="6673" spans="13:13" x14ac:dyDescent="0.25">
      <c r="M6673" s="7"/>
    </row>
    <row r="6674" spans="13:13" x14ac:dyDescent="0.25">
      <c r="M6674" s="7"/>
    </row>
    <row r="6675" spans="13:13" x14ac:dyDescent="0.25">
      <c r="M6675" s="7"/>
    </row>
    <row r="6676" spans="13:13" x14ac:dyDescent="0.25">
      <c r="M6676" s="7"/>
    </row>
    <row r="6677" spans="13:13" x14ac:dyDescent="0.25">
      <c r="M6677" s="7"/>
    </row>
    <row r="6678" spans="13:13" x14ac:dyDescent="0.25">
      <c r="M6678" s="7"/>
    </row>
    <row r="6679" spans="13:13" x14ac:dyDescent="0.25">
      <c r="M6679" s="7"/>
    </row>
    <row r="6680" spans="13:13" x14ac:dyDescent="0.25">
      <c r="M6680" s="7"/>
    </row>
    <row r="6681" spans="13:13" x14ac:dyDescent="0.25">
      <c r="M6681" s="7"/>
    </row>
    <row r="6682" spans="13:13" x14ac:dyDescent="0.25">
      <c r="M6682" s="7"/>
    </row>
    <row r="6683" spans="13:13" x14ac:dyDescent="0.25">
      <c r="M6683" s="7"/>
    </row>
    <row r="6684" spans="13:13" x14ac:dyDescent="0.25">
      <c r="M6684" s="7"/>
    </row>
    <row r="6685" spans="13:13" x14ac:dyDescent="0.25">
      <c r="M6685" s="7"/>
    </row>
    <row r="6686" spans="13:13" x14ac:dyDescent="0.25">
      <c r="M6686" s="7"/>
    </row>
    <row r="6687" spans="13:13" x14ac:dyDescent="0.25">
      <c r="M6687" s="7"/>
    </row>
    <row r="6688" spans="13:13" x14ac:dyDescent="0.25">
      <c r="M6688" s="7"/>
    </row>
    <row r="6689" spans="13:13" x14ac:dyDescent="0.25">
      <c r="M6689" s="7"/>
    </row>
    <row r="6690" spans="13:13" x14ac:dyDescent="0.25">
      <c r="M6690" s="7"/>
    </row>
    <row r="6691" spans="13:13" x14ac:dyDescent="0.25">
      <c r="M6691" s="7"/>
    </row>
    <row r="6692" spans="13:13" x14ac:dyDescent="0.25">
      <c r="M6692" s="7"/>
    </row>
    <row r="6693" spans="13:13" x14ac:dyDescent="0.25">
      <c r="M6693" s="7"/>
    </row>
    <row r="6694" spans="13:13" x14ac:dyDescent="0.25">
      <c r="M6694" s="7"/>
    </row>
    <row r="6695" spans="13:13" x14ac:dyDescent="0.25">
      <c r="M6695" s="7"/>
    </row>
    <row r="6696" spans="13:13" x14ac:dyDescent="0.25">
      <c r="M6696" s="7"/>
    </row>
    <row r="6697" spans="13:13" x14ac:dyDescent="0.25">
      <c r="M6697" s="7"/>
    </row>
    <row r="6698" spans="13:13" x14ac:dyDescent="0.25">
      <c r="M6698" s="7"/>
    </row>
    <row r="6699" spans="13:13" x14ac:dyDescent="0.25">
      <c r="M6699" s="7"/>
    </row>
    <row r="6700" spans="13:13" x14ac:dyDescent="0.25">
      <c r="M6700" s="7"/>
    </row>
    <row r="6701" spans="13:13" x14ac:dyDescent="0.25">
      <c r="M6701" s="7"/>
    </row>
    <row r="6702" spans="13:13" x14ac:dyDescent="0.25">
      <c r="M6702" s="7"/>
    </row>
    <row r="6703" spans="13:13" x14ac:dyDescent="0.25">
      <c r="M6703" s="7"/>
    </row>
    <row r="6704" spans="13:13" x14ac:dyDescent="0.25">
      <c r="M6704" s="7"/>
    </row>
    <row r="6705" spans="13:13" x14ac:dyDescent="0.25">
      <c r="M6705" s="7"/>
    </row>
    <row r="6706" spans="13:13" x14ac:dyDescent="0.25">
      <c r="M6706" s="7"/>
    </row>
    <row r="6707" spans="13:13" x14ac:dyDescent="0.25">
      <c r="M6707" s="7"/>
    </row>
    <row r="6708" spans="13:13" x14ac:dyDescent="0.25">
      <c r="M6708" s="7"/>
    </row>
    <row r="6709" spans="13:13" x14ac:dyDescent="0.25">
      <c r="M6709" s="7"/>
    </row>
    <row r="6710" spans="13:13" x14ac:dyDescent="0.25">
      <c r="M6710" s="7"/>
    </row>
    <row r="6711" spans="13:13" x14ac:dyDescent="0.25">
      <c r="M6711" s="7"/>
    </row>
    <row r="6712" spans="13:13" x14ac:dyDescent="0.25">
      <c r="M6712" s="7"/>
    </row>
    <row r="6713" spans="13:13" x14ac:dyDescent="0.25">
      <c r="M6713" s="7"/>
    </row>
    <row r="6714" spans="13:13" x14ac:dyDescent="0.25">
      <c r="M6714" s="7"/>
    </row>
    <row r="6715" spans="13:13" x14ac:dyDescent="0.25">
      <c r="M6715" s="7"/>
    </row>
    <row r="6716" spans="13:13" x14ac:dyDescent="0.25">
      <c r="M6716" s="7"/>
    </row>
    <row r="6717" spans="13:13" x14ac:dyDescent="0.25">
      <c r="M6717" s="7"/>
    </row>
    <row r="6718" spans="13:13" x14ac:dyDescent="0.25">
      <c r="M6718" s="7"/>
    </row>
    <row r="6719" spans="13:13" x14ac:dyDescent="0.25">
      <c r="M6719" s="7"/>
    </row>
    <row r="6720" spans="13:13" x14ac:dyDescent="0.25">
      <c r="M6720" s="7"/>
    </row>
    <row r="6721" spans="13:13" x14ac:dyDescent="0.25">
      <c r="M6721" s="7"/>
    </row>
    <row r="6722" spans="13:13" x14ac:dyDescent="0.25">
      <c r="M6722" s="7"/>
    </row>
    <row r="6723" spans="13:13" x14ac:dyDescent="0.25">
      <c r="M6723" s="7"/>
    </row>
    <row r="6724" spans="13:13" x14ac:dyDescent="0.25">
      <c r="M6724" s="7"/>
    </row>
    <row r="6725" spans="13:13" x14ac:dyDescent="0.25">
      <c r="M6725" s="7"/>
    </row>
    <row r="6726" spans="13:13" x14ac:dyDescent="0.25">
      <c r="M6726" s="7"/>
    </row>
    <row r="6727" spans="13:13" x14ac:dyDescent="0.25">
      <c r="M6727" s="7"/>
    </row>
    <row r="6728" spans="13:13" x14ac:dyDescent="0.25">
      <c r="M6728" s="7"/>
    </row>
    <row r="6729" spans="13:13" x14ac:dyDescent="0.25">
      <c r="M6729" s="7"/>
    </row>
    <row r="6730" spans="13:13" x14ac:dyDescent="0.25">
      <c r="M6730" s="7"/>
    </row>
    <row r="6731" spans="13:13" x14ac:dyDescent="0.25">
      <c r="M6731" s="7"/>
    </row>
    <row r="6732" spans="13:13" x14ac:dyDescent="0.25">
      <c r="M6732" s="7"/>
    </row>
    <row r="6733" spans="13:13" x14ac:dyDescent="0.25">
      <c r="M6733" s="7"/>
    </row>
    <row r="6734" spans="13:13" x14ac:dyDescent="0.25">
      <c r="M6734" s="7"/>
    </row>
    <row r="6735" spans="13:13" x14ac:dyDescent="0.25">
      <c r="M6735" s="7"/>
    </row>
    <row r="6736" spans="13:13" x14ac:dyDescent="0.25">
      <c r="M6736" s="7"/>
    </row>
    <row r="6737" spans="13:13" x14ac:dyDescent="0.25">
      <c r="M6737" s="7"/>
    </row>
    <row r="6738" spans="13:13" x14ac:dyDescent="0.25">
      <c r="M6738" s="7"/>
    </row>
    <row r="6739" spans="13:13" x14ac:dyDescent="0.25">
      <c r="M6739" s="7"/>
    </row>
    <row r="6740" spans="13:13" x14ac:dyDescent="0.25">
      <c r="M6740" s="7"/>
    </row>
    <row r="6741" spans="13:13" x14ac:dyDescent="0.25">
      <c r="M6741" s="7"/>
    </row>
    <row r="6742" spans="13:13" x14ac:dyDescent="0.25">
      <c r="M6742" s="7"/>
    </row>
    <row r="6743" spans="13:13" x14ac:dyDescent="0.25">
      <c r="M6743" s="7"/>
    </row>
    <row r="6744" spans="13:13" x14ac:dyDescent="0.25">
      <c r="M6744" s="7"/>
    </row>
    <row r="6745" spans="13:13" x14ac:dyDescent="0.25">
      <c r="M6745" s="7"/>
    </row>
    <row r="6746" spans="13:13" x14ac:dyDescent="0.25">
      <c r="M6746" s="7"/>
    </row>
    <row r="6747" spans="13:13" x14ac:dyDescent="0.25">
      <c r="M6747" s="7"/>
    </row>
    <row r="6748" spans="13:13" x14ac:dyDescent="0.25">
      <c r="M6748" s="7"/>
    </row>
    <row r="6749" spans="13:13" x14ac:dyDescent="0.25">
      <c r="M6749" s="7"/>
    </row>
    <row r="6750" spans="13:13" x14ac:dyDescent="0.25">
      <c r="M6750" s="7"/>
    </row>
    <row r="6751" spans="13:13" x14ac:dyDescent="0.25">
      <c r="M6751" s="7"/>
    </row>
    <row r="6752" spans="13:13" x14ac:dyDescent="0.25">
      <c r="M6752" s="7"/>
    </row>
    <row r="6753" spans="13:13" x14ac:dyDescent="0.25">
      <c r="M6753" s="7"/>
    </row>
    <row r="6754" spans="13:13" x14ac:dyDescent="0.25">
      <c r="M6754" s="7"/>
    </row>
    <row r="6755" spans="13:13" x14ac:dyDescent="0.25">
      <c r="M6755" s="7"/>
    </row>
    <row r="6756" spans="13:13" x14ac:dyDescent="0.25">
      <c r="M6756" s="7"/>
    </row>
    <row r="6757" spans="13:13" x14ac:dyDescent="0.25">
      <c r="M6757" s="7"/>
    </row>
    <row r="6758" spans="13:13" x14ac:dyDescent="0.25">
      <c r="M6758" s="7"/>
    </row>
    <row r="6759" spans="13:13" x14ac:dyDescent="0.25">
      <c r="M6759" s="7"/>
    </row>
    <row r="6760" spans="13:13" x14ac:dyDescent="0.25">
      <c r="M6760" s="7"/>
    </row>
    <row r="6761" spans="13:13" x14ac:dyDescent="0.25">
      <c r="M6761" s="7"/>
    </row>
    <row r="6762" spans="13:13" x14ac:dyDescent="0.25">
      <c r="M6762" s="7"/>
    </row>
    <row r="6763" spans="13:13" x14ac:dyDescent="0.25">
      <c r="M6763" s="7"/>
    </row>
    <row r="6764" spans="13:13" x14ac:dyDescent="0.25">
      <c r="M6764" s="7"/>
    </row>
    <row r="6765" spans="13:13" x14ac:dyDescent="0.25">
      <c r="M6765" s="7"/>
    </row>
    <row r="6766" spans="13:13" x14ac:dyDescent="0.25">
      <c r="M6766" s="7"/>
    </row>
    <row r="6767" spans="13:13" x14ac:dyDescent="0.25">
      <c r="M6767" s="7"/>
    </row>
    <row r="6768" spans="13:13" x14ac:dyDescent="0.25">
      <c r="M6768" s="7"/>
    </row>
    <row r="6769" spans="13:13" x14ac:dyDescent="0.25">
      <c r="M6769" s="7"/>
    </row>
    <row r="6770" spans="13:13" x14ac:dyDescent="0.25">
      <c r="M6770" s="7"/>
    </row>
    <row r="6771" spans="13:13" x14ac:dyDescent="0.25">
      <c r="M6771" s="7"/>
    </row>
    <row r="6772" spans="13:13" x14ac:dyDescent="0.25">
      <c r="M6772" s="7"/>
    </row>
    <row r="6773" spans="13:13" x14ac:dyDescent="0.25">
      <c r="M6773" s="7"/>
    </row>
    <row r="6774" spans="13:13" x14ac:dyDescent="0.25">
      <c r="M6774" s="7"/>
    </row>
    <row r="6775" spans="13:13" x14ac:dyDescent="0.25">
      <c r="M6775" s="7"/>
    </row>
    <row r="6776" spans="13:13" x14ac:dyDescent="0.25">
      <c r="M6776" s="7"/>
    </row>
    <row r="6777" spans="13:13" x14ac:dyDescent="0.25">
      <c r="M6777" s="7"/>
    </row>
    <row r="6778" spans="13:13" x14ac:dyDescent="0.25">
      <c r="M6778" s="7"/>
    </row>
    <row r="6779" spans="13:13" x14ac:dyDescent="0.25">
      <c r="M6779" s="7"/>
    </row>
    <row r="6780" spans="13:13" x14ac:dyDescent="0.25">
      <c r="M6780" s="7"/>
    </row>
    <row r="6781" spans="13:13" x14ac:dyDescent="0.25">
      <c r="M6781" s="7"/>
    </row>
    <row r="6782" spans="13:13" x14ac:dyDescent="0.25">
      <c r="M6782" s="7"/>
    </row>
    <row r="6783" spans="13:13" x14ac:dyDescent="0.25">
      <c r="M6783" s="7"/>
    </row>
    <row r="6784" spans="13:13" x14ac:dyDescent="0.25">
      <c r="M6784" s="7"/>
    </row>
    <row r="6785" spans="13:13" x14ac:dyDescent="0.25">
      <c r="M6785" s="7"/>
    </row>
    <row r="6786" spans="13:13" x14ac:dyDescent="0.25">
      <c r="M6786" s="7"/>
    </row>
    <row r="6787" spans="13:13" x14ac:dyDescent="0.25">
      <c r="M6787" s="7"/>
    </row>
    <row r="6788" spans="13:13" x14ac:dyDescent="0.25">
      <c r="M6788" s="7"/>
    </row>
    <row r="6789" spans="13:13" x14ac:dyDescent="0.25">
      <c r="M6789" s="7"/>
    </row>
    <row r="6790" spans="13:13" x14ac:dyDescent="0.25">
      <c r="M6790" s="7"/>
    </row>
    <row r="6791" spans="13:13" x14ac:dyDescent="0.25">
      <c r="M6791" s="7"/>
    </row>
    <row r="6792" spans="13:13" x14ac:dyDescent="0.25">
      <c r="M6792" s="7"/>
    </row>
    <row r="6793" spans="13:13" x14ac:dyDescent="0.25">
      <c r="M6793" s="7"/>
    </row>
    <row r="6794" spans="13:13" x14ac:dyDescent="0.25">
      <c r="M6794" s="7"/>
    </row>
    <row r="6795" spans="13:13" x14ac:dyDescent="0.25">
      <c r="M6795" s="7"/>
    </row>
    <row r="6796" spans="13:13" x14ac:dyDescent="0.25">
      <c r="M6796" s="7"/>
    </row>
    <row r="6797" spans="13:13" x14ac:dyDescent="0.25">
      <c r="M6797" s="7"/>
    </row>
    <row r="6798" spans="13:13" x14ac:dyDescent="0.25">
      <c r="M6798" s="7"/>
    </row>
    <row r="6799" spans="13:13" x14ac:dyDescent="0.25">
      <c r="M6799" s="7"/>
    </row>
    <row r="6800" spans="13:13" x14ac:dyDescent="0.25">
      <c r="M6800" s="7"/>
    </row>
    <row r="6801" spans="13:13" x14ac:dyDescent="0.25">
      <c r="M6801" s="7"/>
    </row>
    <row r="6802" spans="13:13" x14ac:dyDescent="0.25">
      <c r="M6802" s="7"/>
    </row>
    <row r="6803" spans="13:13" x14ac:dyDescent="0.25">
      <c r="M6803" s="7"/>
    </row>
    <row r="6804" spans="13:13" x14ac:dyDescent="0.25">
      <c r="M6804" s="7"/>
    </row>
    <row r="6805" spans="13:13" x14ac:dyDescent="0.25">
      <c r="M6805" s="7"/>
    </row>
    <row r="6806" spans="13:13" x14ac:dyDescent="0.25">
      <c r="M6806" s="7"/>
    </row>
    <row r="6807" spans="13:13" x14ac:dyDescent="0.25">
      <c r="M6807" s="7"/>
    </row>
    <row r="6808" spans="13:13" x14ac:dyDescent="0.25">
      <c r="M6808" s="7"/>
    </row>
    <row r="6809" spans="13:13" x14ac:dyDescent="0.25">
      <c r="M6809" s="7"/>
    </row>
    <row r="6810" spans="13:13" x14ac:dyDescent="0.25">
      <c r="M6810" s="7"/>
    </row>
    <row r="6811" spans="13:13" x14ac:dyDescent="0.25">
      <c r="M6811" s="7"/>
    </row>
    <row r="6812" spans="13:13" x14ac:dyDescent="0.25">
      <c r="M6812" s="7"/>
    </row>
    <row r="6813" spans="13:13" x14ac:dyDescent="0.25">
      <c r="M6813" s="7"/>
    </row>
    <row r="6814" spans="13:13" x14ac:dyDescent="0.25">
      <c r="M6814" s="7"/>
    </row>
    <row r="6815" spans="13:13" x14ac:dyDescent="0.25">
      <c r="M6815" s="7"/>
    </row>
    <row r="6816" spans="13:13" x14ac:dyDescent="0.25">
      <c r="M6816" s="7"/>
    </row>
    <row r="6817" spans="13:13" x14ac:dyDescent="0.25">
      <c r="M6817" s="7"/>
    </row>
    <row r="6818" spans="13:13" x14ac:dyDescent="0.25">
      <c r="M6818" s="7"/>
    </row>
    <row r="6819" spans="13:13" x14ac:dyDescent="0.25">
      <c r="M6819" s="7"/>
    </row>
    <row r="6820" spans="13:13" x14ac:dyDescent="0.25">
      <c r="M6820" s="7"/>
    </row>
    <row r="6821" spans="13:13" x14ac:dyDescent="0.25">
      <c r="M6821" s="7"/>
    </row>
    <row r="6822" spans="13:13" x14ac:dyDescent="0.25">
      <c r="M6822" s="7"/>
    </row>
    <row r="6823" spans="13:13" x14ac:dyDescent="0.25">
      <c r="M6823" s="7"/>
    </row>
    <row r="6824" spans="13:13" x14ac:dyDescent="0.25">
      <c r="M6824" s="7"/>
    </row>
    <row r="6825" spans="13:13" x14ac:dyDescent="0.25">
      <c r="M6825" s="7"/>
    </row>
    <row r="6826" spans="13:13" x14ac:dyDescent="0.25">
      <c r="M6826" s="7"/>
    </row>
    <row r="6827" spans="13:13" x14ac:dyDescent="0.25">
      <c r="M6827" s="7"/>
    </row>
    <row r="6828" spans="13:13" x14ac:dyDescent="0.25">
      <c r="M6828" s="7"/>
    </row>
    <row r="6829" spans="13:13" x14ac:dyDescent="0.25">
      <c r="M6829" s="7"/>
    </row>
    <row r="6830" spans="13:13" x14ac:dyDescent="0.25">
      <c r="M6830" s="7"/>
    </row>
    <row r="6831" spans="13:13" x14ac:dyDescent="0.25">
      <c r="M6831" s="7"/>
    </row>
    <row r="6832" spans="13:13" x14ac:dyDescent="0.25">
      <c r="M6832" s="7"/>
    </row>
    <row r="6833" spans="13:13" x14ac:dyDescent="0.25">
      <c r="M6833" s="7"/>
    </row>
    <row r="6834" spans="13:13" x14ac:dyDescent="0.25">
      <c r="M6834" s="7"/>
    </row>
    <row r="6835" spans="13:13" x14ac:dyDescent="0.25">
      <c r="M6835" s="7"/>
    </row>
    <row r="6836" spans="13:13" x14ac:dyDescent="0.25">
      <c r="M6836" s="7"/>
    </row>
    <row r="6837" spans="13:13" x14ac:dyDescent="0.25">
      <c r="M6837" s="7"/>
    </row>
    <row r="6838" spans="13:13" x14ac:dyDescent="0.25">
      <c r="M6838" s="7"/>
    </row>
    <row r="6839" spans="13:13" x14ac:dyDescent="0.25">
      <c r="M6839" s="7"/>
    </row>
    <row r="6840" spans="13:13" x14ac:dyDescent="0.25">
      <c r="M6840" s="7"/>
    </row>
    <row r="6841" spans="13:13" x14ac:dyDescent="0.25">
      <c r="M6841" s="7"/>
    </row>
    <row r="6842" spans="13:13" x14ac:dyDescent="0.25">
      <c r="M6842" s="7"/>
    </row>
    <row r="6843" spans="13:13" x14ac:dyDescent="0.25">
      <c r="M6843" s="7"/>
    </row>
    <row r="6844" spans="13:13" x14ac:dyDescent="0.25">
      <c r="M6844" s="7"/>
    </row>
    <row r="6845" spans="13:13" x14ac:dyDescent="0.25">
      <c r="M6845" s="7"/>
    </row>
    <row r="6846" spans="13:13" x14ac:dyDescent="0.25">
      <c r="M6846" s="7"/>
    </row>
    <row r="6847" spans="13:13" x14ac:dyDescent="0.25">
      <c r="M6847" s="7"/>
    </row>
    <row r="6848" spans="13:13" x14ac:dyDescent="0.25">
      <c r="M6848" s="7"/>
    </row>
    <row r="6849" spans="13:13" x14ac:dyDescent="0.25">
      <c r="M6849" s="7"/>
    </row>
    <row r="6850" spans="13:13" x14ac:dyDescent="0.25">
      <c r="M6850" s="7"/>
    </row>
    <row r="6851" spans="13:13" x14ac:dyDescent="0.25">
      <c r="M6851" s="7"/>
    </row>
    <row r="6852" spans="13:13" x14ac:dyDescent="0.25">
      <c r="M6852" s="7"/>
    </row>
    <row r="6853" spans="13:13" x14ac:dyDescent="0.25">
      <c r="M6853" s="7"/>
    </row>
    <row r="6854" spans="13:13" x14ac:dyDescent="0.25">
      <c r="M6854" s="7"/>
    </row>
    <row r="6855" spans="13:13" x14ac:dyDescent="0.25">
      <c r="M6855" s="7"/>
    </row>
    <row r="6856" spans="13:13" x14ac:dyDescent="0.25">
      <c r="M6856" s="7"/>
    </row>
    <row r="6857" spans="13:13" x14ac:dyDescent="0.25">
      <c r="M6857" s="7"/>
    </row>
    <row r="6858" spans="13:13" x14ac:dyDescent="0.25">
      <c r="M6858" s="7"/>
    </row>
    <row r="6859" spans="13:13" x14ac:dyDescent="0.25">
      <c r="M6859" s="7"/>
    </row>
    <row r="6860" spans="13:13" x14ac:dyDescent="0.25">
      <c r="M6860" s="7"/>
    </row>
    <row r="6861" spans="13:13" x14ac:dyDescent="0.25">
      <c r="M6861" s="7"/>
    </row>
    <row r="6862" spans="13:13" x14ac:dyDescent="0.25">
      <c r="M6862" s="7"/>
    </row>
    <row r="6863" spans="13:13" x14ac:dyDescent="0.25">
      <c r="M6863" s="7"/>
    </row>
    <row r="6864" spans="13:13" x14ac:dyDescent="0.25">
      <c r="M6864" s="7"/>
    </row>
    <row r="6865" spans="13:13" x14ac:dyDescent="0.25">
      <c r="M6865" s="7"/>
    </row>
    <row r="6866" spans="13:13" x14ac:dyDescent="0.25">
      <c r="M6866" s="7"/>
    </row>
    <row r="6867" spans="13:13" x14ac:dyDescent="0.25">
      <c r="M6867" s="7"/>
    </row>
    <row r="6868" spans="13:13" x14ac:dyDescent="0.25">
      <c r="M6868" s="7"/>
    </row>
    <row r="6869" spans="13:13" x14ac:dyDescent="0.25">
      <c r="M6869" s="7"/>
    </row>
    <row r="6870" spans="13:13" x14ac:dyDescent="0.25">
      <c r="M6870" s="7"/>
    </row>
    <row r="6871" spans="13:13" x14ac:dyDescent="0.25">
      <c r="M6871" s="7"/>
    </row>
    <row r="6872" spans="13:13" x14ac:dyDescent="0.25">
      <c r="M6872" s="7"/>
    </row>
    <row r="6873" spans="13:13" x14ac:dyDescent="0.25">
      <c r="M6873" s="7"/>
    </row>
    <row r="6874" spans="13:13" x14ac:dyDescent="0.25">
      <c r="M6874" s="7"/>
    </row>
    <row r="6875" spans="13:13" x14ac:dyDescent="0.25">
      <c r="M6875" s="7"/>
    </row>
    <row r="6876" spans="13:13" x14ac:dyDescent="0.25">
      <c r="M6876" s="7"/>
    </row>
    <row r="6877" spans="13:13" x14ac:dyDescent="0.25">
      <c r="M6877" s="7"/>
    </row>
    <row r="6878" spans="13:13" x14ac:dyDescent="0.25">
      <c r="M6878" s="7"/>
    </row>
    <row r="6879" spans="13:13" x14ac:dyDescent="0.25">
      <c r="M6879" s="7"/>
    </row>
    <row r="6880" spans="13:13" x14ac:dyDescent="0.25">
      <c r="M6880" s="7"/>
    </row>
    <row r="6881" spans="13:13" x14ac:dyDescent="0.25">
      <c r="M6881" s="7"/>
    </row>
    <row r="6882" spans="13:13" x14ac:dyDescent="0.25">
      <c r="M6882" s="7"/>
    </row>
    <row r="6883" spans="13:13" x14ac:dyDescent="0.25">
      <c r="M6883" s="7"/>
    </row>
    <row r="6884" spans="13:13" x14ac:dyDescent="0.25">
      <c r="M6884" s="7"/>
    </row>
    <row r="6885" spans="13:13" x14ac:dyDescent="0.25">
      <c r="M6885" s="7"/>
    </row>
    <row r="6886" spans="13:13" x14ac:dyDescent="0.25">
      <c r="M6886" s="7"/>
    </row>
    <row r="6887" spans="13:13" x14ac:dyDescent="0.25">
      <c r="M6887" s="7"/>
    </row>
    <row r="6888" spans="13:13" x14ac:dyDescent="0.25">
      <c r="M6888" s="7"/>
    </row>
    <row r="6889" spans="13:13" x14ac:dyDescent="0.25">
      <c r="M6889" s="7"/>
    </row>
    <row r="6890" spans="13:13" x14ac:dyDescent="0.25">
      <c r="M6890" s="7"/>
    </row>
    <row r="6891" spans="13:13" x14ac:dyDescent="0.25">
      <c r="M6891" s="7"/>
    </row>
    <row r="6892" spans="13:13" x14ac:dyDescent="0.25">
      <c r="M6892" s="7"/>
    </row>
    <row r="6893" spans="13:13" x14ac:dyDescent="0.25">
      <c r="M6893" s="7"/>
    </row>
    <row r="6894" spans="13:13" x14ac:dyDescent="0.25">
      <c r="M6894" s="7"/>
    </row>
    <row r="6895" spans="13:13" x14ac:dyDescent="0.25">
      <c r="M6895" s="7"/>
    </row>
    <row r="6896" spans="13:13" x14ac:dyDescent="0.25">
      <c r="M6896" s="7"/>
    </row>
    <row r="6897" spans="13:13" x14ac:dyDescent="0.25">
      <c r="M6897" s="7"/>
    </row>
    <row r="6898" spans="13:13" x14ac:dyDescent="0.25">
      <c r="M6898" s="7"/>
    </row>
    <row r="6899" spans="13:13" x14ac:dyDescent="0.25">
      <c r="M6899" s="7"/>
    </row>
    <row r="6900" spans="13:13" x14ac:dyDescent="0.25">
      <c r="M6900" s="7"/>
    </row>
    <row r="6901" spans="13:13" x14ac:dyDescent="0.25">
      <c r="M6901" s="7"/>
    </row>
    <row r="6902" spans="13:13" x14ac:dyDescent="0.25">
      <c r="M6902" s="7"/>
    </row>
    <row r="6903" spans="13:13" x14ac:dyDescent="0.25">
      <c r="M6903" s="7"/>
    </row>
    <row r="6904" spans="13:13" x14ac:dyDescent="0.25">
      <c r="M6904" s="7"/>
    </row>
    <row r="6905" spans="13:13" x14ac:dyDescent="0.25">
      <c r="M6905" s="7"/>
    </row>
    <row r="6906" spans="13:13" x14ac:dyDescent="0.25">
      <c r="M6906" s="7"/>
    </row>
    <row r="6907" spans="13:13" x14ac:dyDescent="0.25">
      <c r="M6907" s="7"/>
    </row>
    <row r="6908" spans="13:13" x14ac:dyDescent="0.25">
      <c r="M6908" s="7"/>
    </row>
    <row r="6909" spans="13:13" x14ac:dyDescent="0.25">
      <c r="M6909" s="7"/>
    </row>
    <row r="6910" spans="13:13" x14ac:dyDescent="0.25">
      <c r="M6910" s="7"/>
    </row>
    <row r="6911" spans="13:13" x14ac:dyDescent="0.25">
      <c r="M6911" s="7"/>
    </row>
    <row r="6912" spans="13:13" x14ac:dyDescent="0.25">
      <c r="M6912" s="7"/>
    </row>
    <row r="6913" spans="13:13" x14ac:dyDescent="0.25">
      <c r="M6913" s="7"/>
    </row>
    <row r="6914" spans="13:13" x14ac:dyDescent="0.25">
      <c r="M6914" s="7"/>
    </row>
    <row r="6915" spans="13:13" x14ac:dyDescent="0.25">
      <c r="M6915" s="7"/>
    </row>
    <row r="6916" spans="13:13" x14ac:dyDescent="0.25">
      <c r="M6916" s="7"/>
    </row>
    <row r="6917" spans="13:13" x14ac:dyDescent="0.25">
      <c r="M6917" s="7"/>
    </row>
    <row r="6918" spans="13:13" x14ac:dyDescent="0.25">
      <c r="M6918" s="7"/>
    </row>
    <row r="6919" spans="13:13" x14ac:dyDescent="0.25">
      <c r="M6919" s="7"/>
    </row>
    <row r="6920" spans="13:13" x14ac:dyDescent="0.25">
      <c r="M6920" s="7"/>
    </row>
    <row r="6921" spans="13:13" x14ac:dyDescent="0.25">
      <c r="M6921" s="7"/>
    </row>
    <row r="6922" spans="13:13" x14ac:dyDescent="0.25">
      <c r="M6922" s="7"/>
    </row>
    <row r="6923" spans="13:13" x14ac:dyDescent="0.25">
      <c r="M6923" s="7"/>
    </row>
    <row r="6924" spans="13:13" x14ac:dyDescent="0.25">
      <c r="M6924" s="7"/>
    </row>
    <row r="6925" spans="13:13" x14ac:dyDescent="0.25">
      <c r="M6925" s="7"/>
    </row>
    <row r="6926" spans="13:13" x14ac:dyDescent="0.25">
      <c r="M6926" s="7"/>
    </row>
    <row r="6927" spans="13:13" x14ac:dyDescent="0.25">
      <c r="M6927" s="7"/>
    </row>
    <row r="6928" spans="13:13" x14ac:dyDescent="0.25">
      <c r="M6928" s="7"/>
    </row>
    <row r="6929" spans="13:13" x14ac:dyDescent="0.25">
      <c r="M6929" s="7"/>
    </row>
    <row r="6930" spans="13:13" x14ac:dyDescent="0.25">
      <c r="M6930" s="7"/>
    </row>
    <row r="6931" spans="13:13" x14ac:dyDescent="0.25">
      <c r="M6931" s="7"/>
    </row>
    <row r="6932" spans="13:13" x14ac:dyDescent="0.25">
      <c r="M6932" s="7"/>
    </row>
    <row r="6933" spans="13:13" x14ac:dyDescent="0.25">
      <c r="M6933" s="7"/>
    </row>
    <row r="6934" spans="13:13" x14ac:dyDescent="0.25">
      <c r="M6934" s="7"/>
    </row>
    <row r="6935" spans="13:13" x14ac:dyDescent="0.25">
      <c r="M6935" s="7"/>
    </row>
    <row r="6936" spans="13:13" x14ac:dyDescent="0.25">
      <c r="M6936" s="7"/>
    </row>
    <row r="6937" spans="13:13" x14ac:dyDescent="0.25">
      <c r="M6937" s="7"/>
    </row>
    <row r="6938" spans="13:13" x14ac:dyDescent="0.25">
      <c r="M6938" s="7"/>
    </row>
    <row r="6939" spans="13:13" x14ac:dyDescent="0.25">
      <c r="M6939" s="7"/>
    </row>
    <row r="6940" spans="13:13" x14ac:dyDescent="0.25">
      <c r="M6940" s="7"/>
    </row>
    <row r="6941" spans="13:13" x14ac:dyDescent="0.25">
      <c r="M6941" s="7"/>
    </row>
    <row r="6942" spans="13:13" x14ac:dyDescent="0.25">
      <c r="M6942" s="7"/>
    </row>
    <row r="6943" spans="13:13" x14ac:dyDescent="0.25">
      <c r="M6943" s="7"/>
    </row>
    <row r="6944" spans="13:13" x14ac:dyDescent="0.25">
      <c r="M6944" s="7"/>
    </row>
    <row r="6945" spans="13:13" x14ac:dyDescent="0.25">
      <c r="M6945" s="7"/>
    </row>
    <row r="6946" spans="13:13" x14ac:dyDescent="0.25">
      <c r="M6946" s="7"/>
    </row>
    <row r="6947" spans="13:13" x14ac:dyDescent="0.25">
      <c r="M6947" s="7"/>
    </row>
    <row r="6948" spans="13:13" x14ac:dyDescent="0.25">
      <c r="M6948" s="7"/>
    </row>
    <row r="6949" spans="13:13" x14ac:dyDescent="0.25">
      <c r="M6949" s="7"/>
    </row>
    <row r="6950" spans="13:13" x14ac:dyDescent="0.25">
      <c r="M6950" s="7"/>
    </row>
    <row r="6951" spans="13:13" x14ac:dyDescent="0.25">
      <c r="M6951" s="7"/>
    </row>
    <row r="6952" spans="13:13" x14ac:dyDescent="0.25">
      <c r="M6952" s="7"/>
    </row>
    <row r="6953" spans="13:13" x14ac:dyDescent="0.25">
      <c r="M6953" s="7"/>
    </row>
    <row r="6954" spans="13:13" x14ac:dyDescent="0.25">
      <c r="M6954" s="7"/>
    </row>
    <row r="6955" spans="13:13" x14ac:dyDescent="0.25">
      <c r="M6955" s="7"/>
    </row>
    <row r="6956" spans="13:13" x14ac:dyDescent="0.25">
      <c r="M6956" s="7"/>
    </row>
    <row r="6957" spans="13:13" x14ac:dyDescent="0.25">
      <c r="M6957" s="7"/>
    </row>
    <row r="6958" spans="13:13" x14ac:dyDescent="0.25">
      <c r="M6958" s="7"/>
    </row>
    <row r="6959" spans="13:13" x14ac:dyDescent="0.25">
      <c r="M6959" s="7"/>
    </row>
    <row r="6960" spans="13:13" x14ac:dyDescent="0.25">
      <c r="M6960" s="7"/>
    </row>
    <row r="6961" spans="13:13" x14ac:dyDescent="0.25">
      <c r="M6961" s="7"/>
    </row>
    <row r="6962" spans="13:13" x14ac:dyDescent="0.25">
      <c r="M6962" s="7"/>
    </row>
    <row r="6963" spans="13:13" x14ac:dyDescent="0.25">
      <c r="M6963" s="7"/>
    </row>
    <row r="6964" spans="13:13" x14ac:dyDescent="0.25">
      <c r="M6964" s="7"/>
    </row>
    <row r="6965" spans="13:13" x14ac:dyDescent="0.25">
      <c r="M6965" s="7"/>
    </row>
    <row r="6966" spans="13:13" x14ac:dyDescent="0.25">
      <c r="M6966" s="7"/>
    </row>
    <row r="6967" spans="13:13" x14ac:dyDescent="0.25">
      <c r="M6967" s="7"/>
    </row>
    <row r="6968" spans="13:13" x14ac:dyDescent="0.25">
      <c r="M6968" s="7"/>
    </row>
    <row r="6969" spans="13:13" x14ac:dyDescent="0.25">
      <c r="M6969" s="7"/>
    </row>
    <row r="6970" spans="13:13" x14ac:dyDescent="0.25">
      <c r="M6970" s="7"/>
    </row>
    <row r="6971" spans="13:13" x14ac:dyDescent="0.25">
      <c r="M6971" s="7"/>
    </row>
    <row r="6972" spans="13:13" x14ac:dyDescent="0.25">
      <c r="M6972" s="7"/>
    </row>
    <row r="6973" spans="13:13" x14ac:dyDescent="0.25">
      <c r="M6973" s="7"/>
    </row>
    <row r="6974" spans="13:13" x14ac:dyDescent="0.25">
      <c r="M6974" s="7"/>
    </row>
    <row r="6975" spans="13:13" x14ac:dyDescent="0.25">
      <c r="M6975" s="7"/>
    </row>
    <row r="6976" spans="13:13" x14ac:dyDescent="0.25">
      <c r="M6976" s="7"/>
    </row>
    <row r="6977" spans="13:13" x14ac:dyDescent="0.25">
      <c r="M6977" s="7"/>
    </row>
    <row r="6978" spans="13:13" x14ac:dyDescent="0.25">
      <c r="M6978" s="7"/>
    </row>
    <row r="6979" spans="13:13" x14ac:dyDescent="0.25">
      <c r="M6979" s="7"/>
    </row>
    <row r="6980" spans="13:13" x14ac:dyDescent="0.25">
      <c r="M6980" s="7"/>
    </row>
    <row r="6981" spans="13:13" x14ac:dyDescent="0.25">
      <c r="M6981" s="7"/>
    </row>
    <row r="6982" spans="13:13" x14ac:dyDescent="0.25">
      <c r="M6982" s="7"/>
    </row>
    <row r="6983" spans="13:13" x14ac:dyDescent="0.25">
      <c r="M6983" s="7"/>
    </row>
    <row r="6984" spans="13:13" x14ac:dyDescent="0.25">
      <c r="M6984" s="7"/>
    </row>
    <row r="6985" spans="13:13" x14ac:dyDescent="0.25">
      <c r="M6985" s="7"/>
    </row>
    <row r="6986" spans="13:13" x14ac:dyDescent="0.25">
      <c r="M6986" s="7"/>
    </row>
    <row r="6987" spans="13:13" x14ac:dyDescent="0.25">
      <c r="M6987" s="7"/>
    </row>
    <row r="6988" spans="13:13" x14ac:dyDescent="0.25">
      <c r="M6988" s="7"/>
    </row>
    <row r="6989" spans="13:13" x14ac:dyDescent="0.25">
      <c r="M6989" s="7"/>
    </row>
    <row r="6990" spans="13:13" x14ac:dyDescent="0.25">
      <c r="M6990" s="7"/>
    </row>
    <row r="6991" spans="13:13" x14ac:dyDescent="0.25">
      <c r="M6991" s="7"/>
    </row>
    <row r="6992" spans="13:13" x14ac:dyDescent="0.25">
      <c r="M6992" s="7"/>
    </row>
    <row r="6993" spans="13:13" x14ac:dyDescent="0.25">
      <c r="M6993" s="7"/>
    </row>
    <row r="6994" spans="13:13" x14ac:dyDescent="0.25">
      <c r="M6994" s="7"/>
    </row>
    <row r="6995" spans="13:13" x14ac:dyDescent="0.25">
      <c r="M6995" s="7"/>
    </row>
    <row r="6996" spans="13:13" x14ac:dyDescent="0.25">
      <c r="M6996" s="7"/>
    </row>
    <row r="6997" spans="13:13" x14ac:dyDescent="0.25">
      <c r="M6997" s="7"/>
    </row>
    <row r="6998" spans="13:13" x14ac:dyDescent="0.25">
      <c r="M6998" s="7"/>
    </row>
    <row r="6999" spans="13:13" x14ac:dyDescent="0.25">
      <c r="M6999" s="7"/>
    </row>
    <row r="7000" spans="13:13" x14ac:dyDescent="0.25">
      <c r="M7000" s="7"/>
    </row>
    <row r="7001" spans="13:13" x14ac:dyDescent="0.25">
      <c r="M7001" s="7"/>
    </row>
    <row r="7002" spans="13:13" x14ac:dyDescent="0.25">
      <c r="M7002" s="7"/>
    </row>
    <row r="7003" spans="13:13" x14ac:dyDescent="0.25">
      <c r="M7003" s="7"/>
    </row>
    <row r="7004" spans="13:13" x14ac:dyDescent="0.25">
      <c r="M7004" s="7"/>
    </row>
    <row r="7005" spans="13:13" x14ac:dyDescent="0.25">
      <c r="M7005" s="7"/>
    </row>
    <row r="7006" spans="13:13" x14ac:dyDescent="0.25">
      <c r="M7006" s="7"/>
    </row>
    <row r="7007" spans="13:13" x14ac:dyDescent="0.25">
      <c r="M7007" s="7"/>
    </row>
    <row r="7008" spans="13:13" x14ac:dyDescent="0.25">
      <c r="M7008" s="7"/>
    </row>
    <row r="7009" spans="13:13" x14ac:dyDescent="0.25">
      <c r="M7009" s="7"/>
    </row>
    <row r="7010" spans="13:13" x14ac:dyDescent="0.25">
      <c r="M7010" s="7"/>
    </row>
    <row r="7011" spans="13:13" x14ac:dyDescent="0.25">
      <c r="M7011" s="7"/>
    </row>
    <row r="7012" spans="13:13" x14ac:dyDescent="0.25">
      <c r="M7012" s="7"/>
    </row>
    <row r="7013" spans="13:13" x14ac:dyDescent="0.25">
      <c r="M7013" s="7"/>
    </row>
    <row r="7014" spans="13:13" x14ac:dyDescent="0.25">
      <c r="M7014" s="7"/>
    </row>
    <row r="7015" spans="13:13" x14ac:dyDescent="0.25">
      <c r="M7015" s="7"/>
    </row>
    <row r="7016" spans="13:13" x14ac:dyDescent="0.25">
      <c r="M7016" s="7"/>
    </row>
    <row r="7017" spans="13:13" x14ac:dyDescent="0.25">
      <c r="M7017" s="7"/>
    </row>
    <row r="7018" spans="13:13" x14ac:dyDescent="0.25">
      <c r="M7018" s="7"/>
    </row>
    <row r="7019" spans="13:13" x14ac:dyDescent="0.25">
      <c r="M7019" s="7"/>
    </row>
    <row r="7020" spans="13:13" x14ac:dyDescent="0.25">
      <c r="M7020" s="7"/>
    </row>
    <row r="7021" spans="13:13" x14ac:dyDescent="0.25">
      <c r="M7021" s="7"/>
    </row>
    <row r="7022" spans="13:13" x14ac:dyDescent="0.25">
      <c r="M7022" s="7"/>
    </row>
    <row r="7023" spans="13:13" x14ac:dyDescent="0.25">
      <c r="M7023" s="7"/>
    </row>
    <row r="7024" spans="13:13" x14ac:dyDescent="0.25">
      <c r="M7024" s="7"/>
    </row>
    <row r="7025" spans="13:13" x14ac:dyDescent="0.25">
      <c r="M7025" s="7"/>
    </row>
    <row r="7026" spans="13:13" x14ac:dyDescent="0.25">
      <c r="M7026" s="7"/>
    </row>
    <row r="7027" spans="13:13" x14ac:dyDescent="0.25">
      <c r="M7027" s="7"/>
    </row>
    <row r="7028" spans="13:13" x14ac:dyDescent="0.25">
      <c r="M7028" s="7"/>
    </row>
    <row r="7029" spans="13:13" x14ac:dyDescent="0.25">
      <c r="M7029" s="7"/>
    </row>
    <row r="7030" spans="13:13" x14ac:dyDescent="0.25">
      <c r="M7030" s="7"/>
    </row>
    <row r="7031" spans="13:13" x14ac:dyDescent="0.25">
      <c r="M7031" s="7"/>
    </row>
    <row r="7032" spans="13:13" x14ac:dyDescent="0.25">
      <c r="M7032" s="7"/>
    </row>
    <row r="7033" spans="13:13" x14ac:dyDescent="0.25">
      <c r="M7033" s="7"/>
    </row>
    <row r="7034" spans="13:13" x14ac:dyDescent="0.25">
      <c r="M7034" s="7"/>
    </row>
    <row r="7035" spans="13:13" x14ac:dyDescent="0.25">
      <c r="M7035" s="7"/>
    </row>
    <row r="7036" spans="13:13" x14ac:dyDescent="0.25">
      <c r="M7036" s="7"/>
    </row>
    <row r="7037" spans="13:13" x14ac:dyDescent="0.25">
      <c r="M7037" s="7"/>
    </row>
    <row r="7038" spans="13:13" x14ac:dyDescent="0.25">
      <c r="M7038" s="7"/>
    </row>
    <row r="7039" spans="13:13" x14ac:dyDescent="0.25">
      <c r="M7039" s="7"/>
    </row>
    <row r="7040" spans="13:13" x14ac:dyDescent="0.25">
      <c r="M7040" s="7"/>
    </row>
    <row r="7041" spans="13:13" x14ac:dyDescent="0.25">
      <c r="M7041" s="7"/>
    </row>
    <row r="7042" spans="13:13" x14ac:dyDescent="0.25">
      <c r="M7042" s="7"/>
    </row>
    <row r="7043" spans="13:13" x14ac:dyDescent="0.25">
      <c r="M7043" s="7"/>
    </row>
    <row r="7044" spans="13:13" x14ac:dyDescent="0.25">
      <c r="M7044" s="7"/>
    </row>
    <row r="7045" spans="13:13" x14ac:dyDescent="0.25">
      <c r="M7045" s="7"/>
    </row>
    <row r="7046" spans="13:13" x14ac:dyDescent="0.25">
      <c r="M7046" s="7"/>
    </row>
    <row r="7047" spans="13:13" x14ac:dyDescent="0.25">
      <c r="M7047" s="7"/>
    </row>
    <row r="7048" spans="13:13" x14ac:dyDescent="0.25">
      <c r="M7048" s="7"/>
    </row>
    <row r="7049" spans="13:13" x14ac:dyDescent="0.25">
      <c r="M7049" s="7"/>
    </row>
    <row r="7050" spans="13:13" x14ac:dyDescent="0.25">
      <c r="M7050" s="7"/>
    </row>
    <row r="7051" spans="13:13" x14ac:dyDescent="0.25">
      <c r="M7051" s="7"/>
    </row>
    <row r="7052" spans="13:13" x14ac:dyDescent="0.25">
      <c r="M7052" s="7"/>
    </row>
    <row r="7053" spans="13:13" x14ac:dyDescent="0.25">
      <c r="M7053" s="7"/>
    </row>
    <row r="7054" spans="13:13" x14ac:dyDescent="0.25">
      <c r="M7054" s="7"/>
    </row>
    <row r="7055" spans="13:13" x14ac:dyDescent="0.25">
      <c r="M7055" s="7"/>
    </row>
    <row r="7056" spans="13:13" x14ac:dyDescent="0.25">
      <c r="M7056" s="7"/>
    </row>
    <row r="7057" spans="13:13" x14ac:dyDescent="0.25">
      <c r="M7057" s="7"/>
    </row>
    <row r="7058" spans="13:13" x14ac:dyDescent="0.25">
      <c r="M7058" s="7"/>
    </row>
    <row r="7059" spans="13:13" x14ac:dyDescent="0.25">
      <c r="M7059" s="7"/>
    </row>
    <row r="7060" spans="13:13" x14ac:dyDescent="0.25">
      <c r="M7060" s="7"/>
    </row>
    <row r="7061" spans="13:13" x14ac:dyDescent="0.25">
      <c r="M7061" s="7"/>
    </row>
    <row r="7062" spans="13:13" x14ac:dyDescent="0.25">
      <c r="M7062" s="7"/>
    </row>
    <row r="7063" spans="13:13" x14ac:dyDescent="0.25">
      <c r="M7063" s="7"/>
    </row>
    <row r="7064" spans="13:13" x14ac:dyDescent="0.25">
      <c r="M7064" s="7"/>
    </row>
    <row r="7065" spans="13:13" x14ac:dyDescent="0.25">
      <c r="M7065" s="7"/>
    </row>
    <row r="7066" spans="13:13" x14ac:dyDescent="0.25">
      <c r="M7066" s="7"/>
    </row>
    <row r="7067" spans="13:13" x14ac:dyDescent="0.25">
      <c r="M7067" s="7"/>
    </row>
    <row r="7068" spans="13:13" x14ac:dyDescent="0.25">
      <c r="M7068" s="7"/>
    </row>
    <row r="7069" spans="13:13" x14ac:dyDescent="0.25">
      <c r="M7069" s="7"/>
    </row>
    <row r="7070" spans="13:13" x14ac:dyDescent="0.25">
      <c r="M7070" s="7"/>
    </row>
    <row r="7071" spans="13:13" x14ac:dyDescent="0.25">
      <c r="M7071" s="7"/>
    </row>
    <row r="7072" spans="13:13" x14ac:dyDescent="0.25">
      <c r="M7072" s="7"/>
    </row>
    <row r="7073" spans="13:13" x14ac:dyDescent="0.25">
      <c r="M7073" s="7"/>
    </row>
    <row r="7074" spans="13:13" x14ac:dyDescent="0.25">
      <c r="M7074" s="7"/>
    </row>
    <row r="7075" spans="13:13" x14ac:dyDescent="0.25">
      <c r="M7075" s="7"/>
    </row>
    <row r="7076" spans="13:13" x14ac:dyDescent="0.25">
      <c r="M7076" s="7"/>
    </row>
    <row r="7077" spans="13:13" x14ac:dyDescent="0.25">
      <c r="M7077" s="7"/>
    </row>
    <row r="7078" spans="13:13" x14ac:dyDescent="0.25">
      <c r="M7078" s="7"/>
    </row>
    <row r="7079" spans="13:13" x14ac:dyDescent="0.25">
      <c r="M7079" s="7"/>
    </row>
    <row r="7080" spans="13:13" x14ac:dyDescent="0.25">
      <c r="M7080" s="7"/>
    </row>
    <row r="7081" spans="13:13" x14ac:dyDescent="0.25">
      <c r="M7081" s="7"/>
    </row>
    <row r="7082" spans="13:13" x14ac:dyDescent="0.25">
      <c r="M7082" s="7"/>
    </row>
    <row r="7083" spans="13:13" x14ac:dyDescent="0.25">
      <c r="M7083" s="7"/>
    </row>
    <row r="7084" spans="13:13" x14ac:dyDescent="0.25">
      <c r="M7084" s="7"/>
    </row>
    <row r="7085" spans="13:13" x14ac:dyDescent="0.25">
      <c r="M7085" s="7"/>
    </row>
    <row r="7086" spans="13:13" x14ac:dyDescent="0.25">
      <c r="M7086" s="7"/>
    </row>
    <row r="7087" spans="13:13" x14ac:dyDescent="0.25">
      <c r="M7087" s="7"/>
    </row>
    <row r="7088" spans="13:13" x14ac:dyDescent="0.25">
      <c r="M7088" s="7"/>
    </row>
    <row r="7089" spans="13:13" x14ac:dyDescent="0.25">
      <c r="M7089" s="7"/>
    </row>
    <row r="7090" spans="13:13" x14ac:dyDescent="0.25">
      <c r="M7090" s="7"/>
    </row>
    <row r="7091" spans="13:13" x14ac:dyDescent="0.25">
      <c r="M7091" s="7"/>
    </row>
    <row r="7092" spans="13:13" x14ac:dyDescent="0.25">
      <c r="M7092" s="7"/>
    </row>
    <row r="7093" spans="13:13" x14ac:dyDescent="0.25">
      <c r="M7093" s="7"/>
    </row>
    <row r="7094" spans="13:13" x14ac:dyDescent="0.25">
      <c r="M7094" s="7"/>
    </row>
    <row r="7095" spans="13:13" x14ac:dyDescent="0.25">
      <c r="M7095" s="7"/>
    </row>
    <row r="7096" spans="13:13" x14ac:dyDescent="0.25">
      <c r="M7096" s="7"/>
    </row>
    <row r="7097" spans="13:13" x14ac:dyDescent="0.25">
      <c r="M7097" s="7"/>
    </row>
    <row r="7098" spans="13:13" x14ac:dyDescent="0.25">
      <c r="M7098" s="7"/>
    </row>
    <row r="7099" spans="13:13" x14ac:dyDescent="0.25">
      <c r="M7099" s="7"/>
    </row>
    <row r="7100" spans="13:13" x14ac:dyDescent="0.25">
      <c r="M7100" s="7"/>
    </row>
    <row r="7101" spans="13:13" x14ac:dyDescent="0.25">
      <c r="M7101" s="7"/>
    </row>
    <row r="7102" spans="13:13" x14ac:dyDescent="0.25">
      <c r="M7102" s="7"/>
    </row>
    <row r="7103" spans="13:13" x14ac:dyDescent="0.25">
      <c r="M7103" s="7"/>
    </row>
    <row r="7104" spans="13:13" x14ac:dyDescent="0.25">
      <c r="M7104" s="7"/>
    </row>
    <row r="7105" spans="13:13" x14ac:dyDescent="0.25">
      <c r="M7105" s="7"/>
    </row>
    <row r="7106" spans="13:13" x14ac:dyDescent="0.25">
      <c r="M7106" s="7"/>
    </row>
    <row r="7107" spans="13:13" x14ac:dyDescent="0.25">
      <c r="M7107" s="7"/>
    </row>
    <row r="7108" spans="13:13" x14ac:dyDescent="0.25">
      <c r="M7108" s="7"/>
    </row>
    <row r="7109" spans="13:13" x14ac:dyDescent="0.25">
      <c r="M7109" s="7"/>
    </row>
    <row r="7110" spans="13:13" x14ac:dyDescent="0.25">
      <c r="M7110" s="7"/>
    </row>
    <row r="7111" spans="13:13" x14ac:dyDescent="0.25">
      <c r="M7111" s="7"/>
    </row>
    <row r="7112" spans="13:13" x14ac:dyDescent="0.25">
      <c r="M7112" s="7"/>
    </row>
    <row r="7113" spans="13:13" x14ac:dyDescent="0.25">
      <c r="M7113" s="7"/>
    </row>
    <row r="7114" spans="13:13" x14ac:dyDescent="0.25">
      <c r="M7114" s="7"/>
    </row>
    <row r="7115" spans="13:13" x14ac:dyDescent="0.25">
      <c r="M7115" s="7"/>
    </row>
    <row r="7116" spans="13:13" x14ac:dyDescent="0.25">
      <c r="M7116" s="7"/>
    </row>
    <row r="7117" spans="13:13" x14ac:dyDescent="0.25">
      <c r="M7117" s="7"/>
    </row>
    <row r="7118" spans="13:13" x14ac:dyDescent="0.25">
      <c r="M7118" s="7"/>
    </row>
    <row r="7119" spans="13:13" x14ac:dyDescent="0.25">
      <c r="M7119" s="7"/>
    </row>
    <row r="7120" spans="13:13" x14ac:dyDescent="0.25">
      <c r="M7120" s="7"/>
    </row>
    <row r="7121" spans="13:13" x14ac:dyDescent="0.25">
      <c r="M7121" s="7"/>
    </row>
    <row r="7122" spans="13:13" x14ac:dyDescent="0.25">
      <c r="M7122" s="7"/>
    </row>
    <row r="7123" spans="13:13" x14ac:dyDescent="0.25">
      <c r="M7123" s="7"/>
    </row>
    <row r="7124" spans="13:13" x14ac:dyDescent="0.25">
      <c r="M7124" s="7"/>
    </row>
    <row r="7125" spans="13:13" x14ac:dyDescent="0.25">
      <c r="M7125" s="7"/>
    </row>
    <row r="7126" spans="13:13" x14ac:dyDescent="0.25">
      <c r="M7126" s="7"/>
    </row>
    <row r="7127" spans="13:13" x14ac:dyDescent="0.25">
      <c r="M7127" s="7"/>
    </row>
    <row r="7128" spans="13:13" x14ac:dyDescent="0.25">
      <c r="M7128" s="7"/>
    </row>
    <row r="7129" spans="13:13" x14ac:dyDescent="0.25">
      <c r="M7129" s="7"/>
    </row>
    <row r="7130" spans="13:13" x14ac:dyDescent="0.25">
      <c r="M7130" s="7"/>
    </row>
    <row r="7131" spans="13:13" x14ac:dyDescent="0.25">
      <c r="M7131" s="7"/>
    </row>
    <row r="7132" spans="13:13" x14ac:dyDescent="0.25">
      <c r="M7132" s="7"/>
    </row>
    <row r="7133" spans="13:13" x14ac:dyDescent="0.25">
      <c r="M7133" s="7"/>
    </row>
    <row r="7134" spans="13:13" x14ac:dyDescent="0.25">
      <c r="M7134" s="7"/>
    </row>
    <row r="7135" spans="13:13" x14ac:dyDescent="0.25">
      <c r="M7135" s="7"/>
    </row>
    <row r="7136" spans="13:13" x14ac:dyDescent="0.25">
      <c r="M7136" s="7"/>
    </row>
    <row r="7137" spans="13:13" x14ac:dyDescent="0.25">
      <c r="M7137" s="7"/>
    </row>
    <row r="7138" spans="13:13" x14ac:dyDescent="0.25">
      <c r="M7138" s="7"/>
    </row>
    <row r="7139" spans="13:13" x14ac:dyDescent="0.25">
      <c r="M7139" s="7"/>
    </row>
    <row r="7140" spans="13:13" x14ac:dyDescent="0.25">
      <c r="M7140" s="7"/>
    </row>
    <row r="7141" spans="13:13" x14ac:dyDescent="0.25">
      <c r="M7141" s="7"/>
    </row>
    <row r="7142" spans="13:13" x14ac:dyDescent="0.25">
      <c r="M7142" s="7"/>
    </row>
    <row r="7143" spans="13:13" x14ac:dyDescent="0.25">
      <c r="M7143" s="7"/>
    </row>
    <row r="7144" spans="13:13" x14ac:dyDescent="0.25">
      <c r="M7144" s="7"/>
    </row>
    <row r="7145" spans="13:13" x14ac:dyDescent="0.25">
      <c r="M7145" s="7"/>
    </row>
    <row r="7146" spans="13:13" x14ac:dyDescent="0.25">
      <c r="M7146" s="7"/>
    </row>
    <row r="7147" spans="13:13" x14ac:dyDescent="0.25">
      <c r="M7147" s="7"/>
    </row>
    <row r="7148" spans="13:13" x14ac:dyDescent="0.25">
      <c r="M7148" s="7"/>
    </row>
    <row r="7149" spans="13:13" x14ac:dyDescent="0.25">
      <c r="M7149" s="7"/>
    </row>
    <row r="7150" spans="13:13" x14ac:dyDescent="0.25">
      <c r="M7150" s="7"/>
    </row>
    <row r="7151" spans="13:13" x14ac:dyDescent="0.25">
      <c r="M7151" s="7"/>
    </row>
    <row r="7152" spans="13:13" x14ac:dyDescent="0.25">
      <c r="M7152" s="7"/>
    </row>
    <row r="7153" spans="13:13" x14ac:dyDescent="0.25">
      <c r="M7153" s="7"/>
    </row>
    <row r="7154" spans="13:13" x14ac:dyDescent="0.25">
      <c r="M7154" s="7"/>
    </row>
    <row r="7155" spans="13:13" x14ac:dyDescent="0.25">
      <c r="M7155" s="7"/>
    </row>
    <row r="7156" spans="13:13" x14ac:dyDescent="0.25">
      <c r="M7156" s="7"/>
    </row>
    <row r="7157" spans="13:13" x14ac:dyDescent="0.25">
      <c r="M7157" s="7"/>
    </row>
    <row r="7158" spans="13:13" x14ac:dyDescent="0.25">
      <c r="M7158" s="7"/>
    </row>
    <row r="7159" spans="13:13" x14ac:dyDescent="0.25">
      <c r="M7159" s="7"/>
    </row>
    <row r="7160" spans="13:13" x14ac:dyDescent="0.25">
      <c r="M7160" s="7"/>
    </row>
    <row r="7161" spans="13:13" x14ac:dyDescent="0.25">
      <c r="M7161" s="7"/>
    </row>
    <row r="7162" spans="13:13" x14ac:dyDescent="0.25">
      <c r="M7162" s="7"/>
    </row>
    <row r="7163" spans="13:13" x14ac:dyDescent="0.25">
      <c r="M7163" s="7"/>
    </row>
    <row r="7164" spans="13:13" x14ac:dyDescent="0.25">
      <c r="M7164" s="7"/>
    </row>
    <row r="7165" spans="13:13" x14ac:dyDescent="0.25">
      <c r="M7165" s="7"/>
    </row>
    <row r="7166" spans="13:13" x14ac:dyDescent="0.25">
      <c r="M7166" s="7"/>
    </row>
    <row r="7167" spans="13:13" x14ac:dyDescent="0.25">
      <c r="M7167" s="7"/>
    </row>
    <row r="7168" spans="13:13" x14ac:dyDescent="0.25">
      <c r="M7168" s="7"/>
    </row>
    <row r="7169" spans="13:13" x14ac:dyDescent="0.25">
      <c r="M7169" s="7"/>
    </row>
    <row r="7170" spans="13:13" x14ac:dyDescent="0.25">
      <c r="M7170" s="7"/>
    </row>
    <row r="7171" spans="13:13" x14ac:dyDescent="0.25">
      <c r="M7171" s="7"/>
    </row>
    <row r="7172" spans="13:13" x14ac:dyDescent="0.25">
      <c r="M7172" s="7"/>
    </row>
    <row r="7173" spans="13:13" x14ac:dyDescent="0.25">
      <c r="M7173" s="7"/>
    </row>
    <row r="7174" spans="13:13" x14ac:dyDescent="0.25">
      <c r="M7174" s="7"/>
    </row>
    <row r="7175" spans="13:13" x14ac:dyDescent="0.25">
      <c r="M7175" s="7"/>
    </row>
    <row r="7176" spans="13:13" x14ac:dyDescent="0.25">
      <c r="M7176" s="7"/>
    </row>
    <row r="7177" spans="13:13" x14ac:dyDescent="0.25">
      <c r="M7177" s="7"/>
    </row>
    <row r="7178" spans="13:13" x14ac:dyDescent="0.25">
      <c r="M7178" s="7"/>
    </row>
    <row r="7179" spans="13:13" x14ac:dyDescent="0.25">
      <c r="M7179" s="7"/>
    </row>
    <row r="7180" spans="13:13" x14ac:dyDescent="0.25">
      <c r="M7180" s="7"/>
    </row>
    <row r="7181" spans="13:13" x14ac:dyDescent="0.25">
      <c r="M7181" s="7"/>
    </row>
    <row r="7182" spans="13:13" x14ac:dyDescent="0.25">
      <c r="M7182" s="7"/>
    </row>
    <row r="7183" spans="13:13" x14ac:dyDescent="0.25">
      <c r="M7183" s="7"/>
    </row>
    <row r="7184" spans="13:13" x14ac:dyDescent="0.25">
      <c r="M7184" s="7"/>
    </row>
    <row r="7185" spans="13:13" x14ac:dyDescent="0.25">
      <c r="M7185" s="7"/>
    </row>
    <row r="7186" spans="13:13" x14ac:dyDescent="0.25">
      <c r="M7186" s="7"/>
    </row>
    <row r="7187" spans="13:13" x14ac:dyDescent="0.25">
      <c r="M7187" s="7"/>
    </row>
    <row r="7188" spans="13:13" x14ac:dyDescent="0.25">
      <c r="M7188" s="7"/>
    </row>
    <row r="7189" spans="13:13" x14ac:dyDescent="0.25">
      <c r="M7189" s="7"/>
    </row>
    <row r="7190" spans="13:13" x14ac:dyDescent="0.25">
      <c r="M7190" s="7"/>
    </row>
    <row r="7191" spans="13:13" x14ac:dyDescent="0.25">
      <c r="M7191" s="7"/>
    </row>
    <row r="7192" spans="13:13" x14ac:dyDescent="0.25">
      <c r="M7192" s="7"/>
    </row>
    <row r="7193" spans="13:13" x14ac:dyDescent="0.25">
      <c r="M7193" s="7"/>
    </row>
    <row r="7194" spans="13:13" x14ac:dyDescent="0.25">
      <c r="M7194" s="7"/>
    </row>
    <row r="7195" spans="13:13" x14ac:dyDescent="0.25">
      <c r="M7195" s="7"/>
    </row>
    <row r="7196" spans="13:13" x14ac:dyDescent="0.25">
      <c r="M7196" s="7"/>
    </row>
    <row r="7197" spans="13:13" x14ac:dyDescent="0.25">
      <c r="M7197" s="7"/>
    </row>
    <row r="7198" spans="13:13" x14ac:dyDescent="0.25">
      <c r="M7198" s="7"/>
    </row>
    <row r="7199" spans="13:13" x14ac:dyDescent="0.25">
      <c r="M7199" s="7"/>
    </row>
    <row r="7200" spans="13:13" x14ac:dyDescent="0.25">
      <c r="M7200" s="7"/>
    </row>
    <row r="7201" spans="13:13" x14ac:dyDescent="0.25">
      <c r="M7201" s="7"/>
    </row>
    <row r="7202" spans="13:13" x14ac:dyDescent="0.25">
      <c r="M7202" s="7"/>
    </row>
    <row r="7203" spans="13:13" x14ac:dyDescent="0.25">
      <c r="M7203" s="7"/>
    </row>
    <row r="7204" spans="13:13" x14ac:dyDescent="0.25">
      <c r="M7204" s="7"/>
    </row>
    <row r="7205" spans="13:13" x14ac:dyDescent="0.25">
      <c r="M7205" s="7"/>
    </row>
    <row r="7206" spans="13:13" x14ac:dyDescent="0.25">
      <c r="M7206" s="7"/>
    </row>
    <row r="7207" spans="13:13" x14ac:dyDescent="0.25">
      <c r="M7207" s="7"/>
    </row>
    <row r="7208" spans="13:13" x14ac:dyDescent="0.25">
      <c r="M7208" s="7"/>
    </row>
    <row r="7209" spans="13:13" x14ac:dyDescent="0.25">
      <c r="M7209" s="7"/>
    </row>
    <row r="7210" spans="13:13" x14ac:dyDescent="0.25">
      <c r="M7210" s="7"/>
    </row>
    <row r="7211" spans="13:13" x14ac:dyDescent="0.25">
      <c r="M7211" s="7"/>
    </row>
    <row r="7212" spans="13:13" x14ac:dyDescent="0.25">
      <c r="M7212" s="7"/>
    </row>
    <row r="7213" spans="13:13" x14ac:dyDescent="0.25">
      <c r="M7213" s="7"/>
    </row>
    <row r="7214" spans="13:13" x14ac:dyDescent="0.25">
      <c r="M7214" s="7"/>
    </row>
    <row r="7215" spans="13:13" x14ac:dyDescent="0.25">
      <c r="M7215" s="7"/>
    </row>
    <row r="7216" spans="13:13" x14ac:dyDescent="0.25">
      <c r="M7216" s="7"/>
    </row>
    <row r="7217" spans="13:13" x14ac:dyDescent="0.25">
      <c r="M7217" s="7"/>
    </row>
    <row r="7218" spans="13:13" x14ac:dyDescent="0.25">
      <c r="M7218" s="7"/>
    </row>
    <row r="7219" spans="13:13" x14ac:dyDescent="0.25">
      <c r="M7219" s="7"/>
    </row>
    <row r="7220" spans="13:13" x14ac:dyDescent="0.25">
      <c r="M7220" s="7"/>
    </row>
    <row r="7221" spans="13:13" x14ac:dyDescent="0.25">
      <c r="M7221" s="7"/>
    </row>
    <row r="7222" spans="13:13" x14ac:dyDescent="0.25">
      <c r="M7222" s="7"/>
    </row>
    <row r="7223" spans="13:13" x14ac:dyDescent="0.25">
      <c r="M7223" s="7"/>
    </row>
    <row r="7224" spans="13:13" x14ac:dyDescent="0.25">
      <c r="M7224" s="7"/>
    </row>
    <row r="7225" spans="13:13" x14ac:dyDescent="0.25">
      <c r="M7225" s="7"/>
    </row>
    <row r="7226" spans="13:13" x14ac:dyDescent="0.25">
      <c r="M7226" s="7"/>
    </row>
    <row r="7227" spans="13:13" x14ac:dyDescent="0.25">
      <c r="M7227" s="7"/>
    </row>
    <row r="7228" spans="13:13" x14ac:dyDescent="0.25">
      <c r="M7228" s="7"/>
    </row>
    <row r="7229" spans="13:13" x14ac:dyDescent="0.25">
      <c r="M7229" s="7"/>
    </row>
    <row r="7230" spans="13:13" x14ac:dyDescent="0.25">
      <c r="M7230" s="7"/>
    </row>
    <row r="7231" spans="13:13" x14ac:dyDescent="0.25">
      <c r="M7231" s="7"/>
    </row>
    <row r="7232" spans="13:13" x14ac:dyDescent="0.25">
      <c r="M7232" s="7"/>
    </row>
    <row r="7233" spans="13:13" x14ac:dyDescent="0.25">
      <c r="M7233" s="7"/>
    </row>
    <row r="7234" spans="13:13" x14ac:dyDescent="0.25">
      <c r="M7234" s="7"/>
    </row>
    <row r="7235" spans="13:13" x14ac:dyDescent="0.25">
      <c r="M7235" s="7"/>
    </row>
    <row r="7236" spans="13:13" x14ac:dyDescent="0.25">
      <c r="M7236" s="7"/>
    </row>
    <row r="7237" spans="13:13" x14ac:dyDescent="0.25">
      <c r="M7237" s="7"/>
    </row>
    <row r="7238" spans="13:13" x14ac:dyDescent="0.25">
      <c r="M7238" s="7"/>
    </row>
    <row r="7239" spans="13:13" x14ac:dyDescent="0.25">
      <c r="M7239" s="7"/>
    </row>
    <row r="7240" spans="13:13" x14ac:dyDescent="0.25">
      <c r="M7240" s="7"/>
    </row>
    <row r="7241" spans="13:13" x14ac:dyDescent="0.25">
      <c r="M7241" s="7"/>
    </row>
    <row r="7242" spans="13:13" x14ac:dyDescent="0.25">
      <c r="M7242" s="7"/>
    </row>
    <row r="7243" spans="13:13" x14ac:dyDescent="0.25">
      <c r="M7243" s="7"/>
    </row>
    <row r="7244" spans="13:13" x14ac:dyDescent="0.25">
      <c r="M7244" s="7"/>
    </row>
    <row r="7245" spans="13:13" x14ac:dyDescent="0.25">
      <c r="M7245" s="7"/>
    </row>
    <row r="7246" spans="13:13" x14ac:dyDescent="0.25">
      <c r="M7246" s="7"/>
    </row>
    <row r="7247" spans="13:13" x14ac:dyDescent="0.25">
      <c r="M7247" s="7"/>
    </row>
    <row r="7248" spans="13:13" x14ac:dyDescent="0.25">
      <c r="M7248" s="7"/>
    </row>
    <row r="7249" spans="13:13" x14ac:dyDescent="0.25">
      <c r="M7249" s="7"/>
    </row>
    <row r="7250" spans="13:13" x14ac:dyDescent="0.25">
      <c r="M7250" s="7"/>
    </row>
    <row r="7251" spans="13:13" x14ac:dyDescent="0.25">
      <c r="M7251" s="7"/>
    </row>
    <row r="7252" spans="13:13" x14ac:dyDescent="0.25">
      <c r="M7252" s="7"/>
    </row>
    <row r="7253" spans="13:13" x14ac:dyDescent="0.25">
      <c r="M7253" s="7"/>
    </row>
    <row r="7254" spans="13:13" x14ac:dyDescent="0.25">
      <c r="M7254" s="7"/>
    </row>
    <row r="7255" spans="13:13" x14ac:dyDescent="0.25">
      <c r="M7255" s="7"/>
    </row>
    <row r="7256" spans="13:13" x14ac:dyDescent="0.25">
      <c r="M7256" s="7"/>
    </row>
    <row r="7257" spans="13:13" x14ac:dyDescent="0.25">
      <c r="M7257" s="7"/>
    </row>
    <row r="7258" spans="13:13" x14ac:dyDescent="0.25">
      <c r="M7258" s="7"/>
    </row>
    <row r="7259" spans="13:13" x14ac:dyDescent="0.25">
      <c r="M7259" s="7"/>
    </row>
    <row r="7260" spans="13:13" x14ac:dyDescent="0.25">
      <c r="M7260" s="7"/>
    </row>
    <row r="7261" spans="13:13" x14ac:dyDescent="0.25">
      <c r="M7261" s="7"/>
    </row>
    <row r="7262" spans="13:13" x14ac:dyDescent="0.25">
      <c r="M7262" s="7"/>
    </row>
    <row r="7263" spans="13:13" x14ac:dyDescent="0.25">
      <c r="M7263" s="7"/>
    </row>
    <row r="7264" spans="13:13" x14ac:dyDescent="0.25">
      <c r="M7264" s="7"/>
    </row>
    <row r="7265" spans="13:13" x14ac:dyDescent="0.25">
      <c r="M7265" s="7"/>
    </row>
    <row r="7266" spans="13:13" x14ac:dyDescent="0.25">
      <c r="M7266" s="7"/>
    </row>
    <row r="7267" spans="13:13" x14ac:dyDescent="0.25">
      <c r="M7267" s="7"/>
    </row>
    <row r="7268" spans="13:13" x14ac:dyDescent="0.25">
      <c r="M7268" s="7"/>
    </row>
    <row r="7269" spans="13:13" x14ac:dyDescent="0.25">
      <c r="M7269" s="7"/>
    </row>
    <row r="7270" spans="13:13" x14ac:dyDescent="0.25">
      <c r="M7270" s="7"/>
    </row>
    <row r="7271" spans="13:13" x14ac:dyDescent="0.25">
      <c r="M7271" s="7"/>
    </row>
    <row r="7272" spans="13:13" x14ac:dyDescent="0.25">
      <c r="M7272" s="7"/>
    </row>
    <row r="7273" spans="13:13" x14ac:dyDescent="0.25">
      <c r="M7273" s="7"/>
    </row>
    <row r="7274" spans="13:13" x14ac:dyDescent="0.25">
      <c r="M7274" s="7"/>
    </row>
    <row r="7275" spans="13:13" x14ac:dyDescent="0.25">
      <c r="M7275" s="7"/>
    </row>
    <row r="7276" spans="13:13" x14ac:dyDescent="0.25">
      <c r="M7276" s="7"/>
    </row>
    <row r="7277" spans="13:13" x14ac:dyDescent="0.25">
      <c r="M7277" s="7"/>
    </row>
    <row r="7278" spans="13:13" x14ac:dyDescent="0.25">
      <c r="M7278" s="7"/>
    </row>
    <row r="7279" spans="13:13" x14ac:dyDescent="0.25">
      <c r="M7279" s="7"/>
    </row>
    <row r="7280" spans="13:13" x14ac:dyDescent="0.25">
      <c r="M7280" s="7"/>
    </row>
    <row r="7281" spans="13:13" x14ac:dyDescent="0.25">
      <c r="M7281" s="7"/>
    </row>
    <row r="7282" spans="13:13" x14ac:dyDescent="0.25">
      <c r="M7282" s="7"/>
    </row>
    <row r="7283" spans="13:13" x14ac:dyDescent="0.25">
      <c r="M7283" s="7"/>
    </row>
    <row r="7284" spans="13:13" x14ac:dyDescent="0.25">
      <c r="M7284" s="7"/>
    </row>
    <row r="7285" spans="13:13" x14ac:dyDescent="0.25">
      <c r="M7285" s="7"/>
    </row>
    <row r="7286" spans="13:13" x14ac:dyDescent="0.25">
      <c r="M7286" s="7"/>
    </row>
    <row r="7287" spans="13:13" x14ac:dyDescent="0.25">
      <c r="M7287" s="7"/>
    </row>
    <row r="7288" spans="13:13" x14ac:dyDescent="0.25">
      <c r="M7288" s="7"/>
    </row>
    <row r="7289" spans="13:13" x14ac:dyDescent="0.25">
      <c r="M7289" s="7"/>
    </row>
    <row r="7290" spans="13:13" x14ac:dyDescent="0.25">
      <c r="M7290" s="7"/>
    </row>
    <row r="7291" spans="13:13" x14ac:dyDescent="0.25">
      <c r="M7291" s="7"/>
    </row>
    <row r="7292" spans="13:13" x14ac:dyDescent="0.25">
      <c r="M7292" s="7"/>
    </row>
    <row r="7293" spans="13:13" x14ac:dyDescent="0.25">
      <c r="M7293" s="7"/>
    </row>
    <row r="7294" spans="13:13" x14ac:dyDescent="0.25">
      <c r="M7294" s="7"/>
    </row>
    <row r="7295" spans="13:13" x14ac:dyDescent="0.25">
      <c r="M7295" s="7"/>
    </row>
    <row r="7296" spans="13:13" x14ac:dyDescent="0.25">
      <c r="M7296" s="7"/>
    </row>
    <row r="7297" spans="13:13" x14ac:dyDescent="0.25">
      <c r="M7297" s="7"/>
    </row>
    <row r="7298" spans="13:13" x14ac:dyDescent="0.25">
      <c r="M7298" s="7"/>
    </row>
    <row r="7299" spans="13:13" x14ac:dyDescent="0.25">
      <c r="M7299" s="7"/>
    </row>
    <row r="7300" spans="13:13" x14ac:dyDescent="0.25">
      <c r="M7300" s="7"/>
    </row>
    <row r="7301" spans="13:13" x14ac:dyDescent="0.25">
      <c r="M7301" s="7"/>
    </row>
    <row r="7302" spans="13:13" x14ac:dyDescent="0.25">
      <c r="M7302" s="7"/>
    </row>
    <row r="7303" spans="13:13" x14ac:dyDescent="0.25">
      <c r="M7303" s="7"/>
    </row>
    <row r="7304" spans="13:13" x14ac:dyDescent="0.25">
      <c r="M7304" s="7"/>
    </row>
    <row r="7305" spans="13:13" x14ac:dyDescent="0.25">
      <c r="M7305" s="7"/>
    </row>
    <row r="7306" spans="13:13" x14ac:dyDescent="0.25">
      <c r="M7306" s="7"/>
    </row>
    <row r="7307" spans="13:13" x14ac:dyDescent="0.25">
      <c r="M7307" s="7"/>
    </row>
    <row r="7308" spans="13:13" x14ac:dyDescent="0.25">
      <c r="M7308" s="7"/>
    </row>
    <row r="7309" spans="13:13" x14ac:dyDescent="0.25">
      <c r="M7309" s="7"/>
    </row>
    <row r="7310" spans="13:13" x14ac:dyDescent="0.25">
      <c r="M7310" s="7"/>
    </row>
    <row r="7311" spans="13:13" x14ac:dyDescent="0.25">
      <c r="M7311" s="7"/>
    </row>
    <row r="7312" spans="13:13" x14ac:dyDescent="0.25">
      <c r="M7312" s="7"/>
    </row>
    <row r="7313" spans="13:13" x14ac:dyDescent="0.25">
      <c r="M7313" s="7"/>
    </row>
    <row r="7314" spans="13:13" x14ac:dyDescent="0.25">
      <c r="M7314" s="7"/>
    </row>
    <row r="7315" spans="13:13" x14ac:dyDescent="0.25">
      <c r="M7315" s="7"/>
    </row>
    <row r="7316" spans="13:13" x14ac:dyDescent="0.25">
      <c r="M7316" s="7"/>
    </row>
    <row r="7317" spans="13:13" x14ac:dyDescent="0.25">
      <c r="M7317" s="7"/>
    </row>
    <row r="7318" spans="13:13" x14ac:dyDescent="0.25">
      <c r="M7318" s="7"/>
    </row>
    <row r="7319" spans="13:13" x14ac:dyDescent="0.25">
      <c r="M7319" s="7"/>
    </row>
    <row r="7320" spans="13:13" x14ac:dyDescent="0.25">
      <c r="M7320" s="7"/>
    </row>
    <row r="7321" spans="13:13" x14ac:dyDescent="0.25">
      <c r="M7321" s="7"/>
    </row>
    <row r="7322" spans="13:13" x14ac:dyDescent="0.25">
      <c r="M7322" s="7"/>
    </row>
    <row r="7323" spans="13:13" x14ac:dyDescent="0.25">
      <c r="M7323" s="7"/>
    </row>
    <row r="7324" spans="13:13" x14ac:dyDescent="0.25">
      <c r="M7324" s="7"/>
    </row>
    <row r="7325" spans="13:13" x14ac:dyDescent="0.25">
      <c r="M7325" s="7"/>
    </row>
    <row r="7326" spans="13:13" x14ac:dyDescent="0.25">
      <c r="M7326" s="7"/>
    </row>
    <row r="7327" spans="13:13" x14ac:dyDescent="0.25">
      <c r="M7327" s="7"/>
    </row>
    <row r="7328" spans="13:13" x14ac:dyDescent="0.25">
      <c r="M7328" s="7"/>
    </row>
    <row r="7329" spans="13:13" x14ac:dyDescent="0.25">
      <c r="M7329" s="7"/>
    </row>
    <row r="7330" spans="13:13" x14ac:dyDescent="0.25">
      <c r="M7330" s="7"/>
    </row>
    <row r="7331" spans="13:13" x14ac:dyDescent="0.25">
      <c r="M7331" s="7"/>
    </row>
    <row r="7332" spans="13:13" x14ac:dyDescent="0.25">
      <c r="M7332" s="7"/>
    </row>
    <row r="7333" spans="13:13" x14ac:dyDescent="0.25">
      <c r="M7333" s="7"/>
    </row>
    <row r="7334" spans="13:13" x14ac:dyDescent="0.25">
      <c r="M7334" s="7"/>
    </row>
    <row r="7335" spans="13:13" x14ac:dyDescent="0.25">
      <c r="M7335" s="7"/>
    </row>
    <row r="7336" spans="13:13" x14ac:dyDescent="0.25">
      <c r="M7336" s="7"/>
    </row>
    <row r="7337" spans="13:13" x14ac:dyDescent="0.25">
      <c r="M7337" s="7"/>
    </row>
    <row r="7338" spans="13:13" x14ac:dyDescent="0.25">
      <c r="M7338" s="7"/>
    </row>
    <row r="7339" spans="13:13" x14ac:dyDescent="0.25">
      <c r="M7339" s="7"/>
    </row>
    <row r="7340" spans="13:13" x14ac:dyDescent="0.25">
      <c r="M7340" s="7"/>
    </row>
    <row r="7341" spans="13:13" x14ac:dyDescent="0.25">
      <c r="M7341" s="7"/>
    </row>
    <row r="7342" spans="13:13" x14ac:dyDescent="0.25">
      <c r="M7342" s="7"/>
    </row>
    <row r="7343" spans="13:13" x14ac:dyDescent="0.25">
      <c r="M7343" s="7"/>
    </row>
    <row r="7344" spans="13:13" x14ac:dyDescent="0.25">
      <c r="M7344" s="7"/>
    </row>
    <row r="7345" spans="13:13" x14ac:dyDescent="0.25">
      <c r="M7345" s="7"/>
    </row>
    <row r="7346" spans="13:13" x14ac:dyDescent="0.25">
      <c r="M7346" s="7"/>
    </row>
    <row r="7347" spans="13:13" x14ac:dyDescent="0.25">
      <c r="M7347" s="7"/>
    </row>
    <row r="7348" spans="13:13" x14ac:dyDescent="0.25">
      <c r="M7348" s="7"/>
    </row>
    <row r="7349" spans="13:13" x14ac:dyDescent="0.25">
      <c r="M7349" s="7"/>
    </row>
    <row r="7350" spans="13:13" x14ac:dyDescent="0.25">
      <c r="M7350" s="7"/>
    </row>
    <row r="7351" spans="13:13" x14ac:dyDescent="0.25">
      <c r="M7351" s="7"/>
    </row>
    <row r="7352" spans="13:13" x14ac:dyDescent="0.25">
      <c r="M7352" s="7"/>
    </row>
    <row r="7353" spans="13:13" x14ac:dyDescent="0.25">
      <c r="M7353" s="7"/>
    </row>
    <row r="7354" spans="13:13" x14ac:dyDescent="0.25">
      <c r="M7354" s="7"/>
    </row>
    <row r="7355" spans="13:13" x14ac:dyDescent="0.25">
      <c r="M7355" s="7"/>
    </row>
    <row r="7356" spans="13:13" x14ac:dyDescent="0.25">
      <c r="M7356" s="7"/>
    </row>
    <row r="7357" spans="13:13" x14ac:dyDescent="0.25">
      <c r="M7357" s="7"/>
    </row>
    <row r="7358" spans="13:13" x14ac:dyDescent="0.25">
      <c r="M7358" s="7"/>
    </row>
    <row r="7359" spans="13:13" x14ac:dyDescent="0.25">
      <c r="M7359" s="7"/>
    </row>
    <row r="7360" spans="13:13" x14ac:dyDescent="0.25">
      <c r="M7360" s="7"/>
    </row>
    <row r="7361" spans="13:13" x14ac:dyDescent="0.25">
      <c r="M7361" s="7"/>
    </row>
    <row r="7362" spans="13:13" x14ac:dyDescent="0.25">
      <c r="M7362" s="7"/>
    </row>
    <row r="7363" spans="13:13" x14ac:dyDescent="0.25">
      <c r="M7363" s="7"/>
    </row>
    <row r="7364" spans="13:13" x14ac:dyDescent="0.25">
      <c r="M7364" s="7"/>
    </row>
    <row r="7365" spans="13:13" x14ac:dyDescent="0.25">
      <c r="M7365" s="7"/>
    </row>
    <row r="7366" spans="13:13" x14ac:dyDescent="0.25">
      <c r="M7366" s="7"/>
    </row>
    <row r="7367" spans="13:13" x14ac:dyDescent="0.25">
      <c r="M7367" s="7"/>
    </row>
    <row r="7368" spans="13:13" x14ac:dyDescent="0.25">
      <c r="M7368" s="7"/>
    </row>
    <row r="7369" spans="13:13" x14ac:dyDescent="0.25">
      <c r="M7369" s="7"/>
    </row>
    <row r="7370" spans="13:13" x14ac:dyDescent="0.25">
      <c r="M7370" s="7"/>
    </row>
    <row r="7371" spans="13:13" x14ac:dyDescent="0.25">
      <c r="M7371" s="7"/>
    </row>
    <row r="7372" spans="13:13" x14ac:dyDescent="0.25">
      <c r="M7372" s="7"/>
    </row>
    <row r="7373" spans="13:13" x14ac:dyDescent="0.25">
      <c r="M7373" s="7"/>
    </row>
    <row r="7374" spans="13:13" x14ac:dyDescent="0.25">
      <c r="M7374" s="7"/>
    </row>
    <row r="7375" spans="13:13" x14ac:dyDescent="0.25">
      <c r="M7375" s="7"/>
    </row>
    <row r="7376" spans="13:13" x14ac:dyDescent="0.25">
      <c r="M7376" s="7"/>
    </row>
    <row r="7377" spans="13:13" x14ac:dyDescent="0.25">
      <c r="M7377" s="7"/>
    </row>
    <row r="7378" spans="13:13" x14ac:dyDescent="0.25">
      <c r="M7378" s="7"/>
    </row>
    <row r="7379" spans="13:13" x14ac:dyDescent="0.25">
      <c r="M7379" s="7"/>
    </row>
    <row r="7380" spans="13:13" x14ac:dyDescent="0.25">
      <c r="M7380" s="7"/>
    </row>
    <row r="7381" spans="13:13" x14ac:dyDescent="0.25">
      <c r="M7381" s="7"/>
    </row>
    <row r="7382" spans="13:13" x14ac:dyDescent="0.25">
      <c r="M7382" s="7"/>
    </row>
    <row r="7383" spans="13:13" x14ac:dyDescent="0.25">
      <c r="M7383" s="7"/>
    </row>
    <row r="7384" spans="13:13" x14ac:dyDescent="0.25">
      <c r="M7384" s="7"/>
    </row>
    <row r="7385" spans="13:13" x14ac:dyDescent="0.25">
      <c r="M7385" s="7"/>
    </row>
    <row r="7386" spans="13:13" x14ac:dyDescent="0.25">
      <c r="M7386" s="7"/>
    </row>
    <row r="7387" spans="13:13" x14ac:dyDescent="0.25">
      <c r="M7387" s="7"/>
    </row>
    <row r="7388" spans="13:13" x14ac:dyDescent="0.25">
      <c r="M7388" s="7"/>
    </row>
    <row r="7389" spans="13:13" x14ac:dyDescent="0.25">
      <c r="M7389" s="7"/>
    </row>
    <row r="7390" spans="13:13" x14ac:dyDescent="0.25">
      <c r="M7390" s="7"/>
    </row>
    <row r="7391" spans="13:13" x14ac:dyDescent="0.25">
      <c r="M7391" s="7"/>
    </row>
    <row r="7392" spans="13:13" x14ac:dyDescent="0.25">
      <c r="M7392" s="7"/>
    </row>
    <row r="7393" spans="13:13" x14ac:dyDescent="0.25">
      <c r="M7393" s="7"/>
    </row>
    <row r="7394" spans="13:13" x14ac:dyDescent="0.25">
      <c r="M7394" s="7"/>
    </row>
    <row r="7395" spans="13:13" x14ac:dyDescent="0.25">
      <c r="M7395" s="7"/>
    </row>
    <row r="7396" spans="13:13" x14ac:dyDescent="0.25">
      <c r="M7396" s="7"/>
    </row>
    <row r="7397" spans="13:13" x14ac:dyDescent="0.25">
      <c r="M7397" s="7"/>
    </row>
    <row r="7398" spans="13:13" x14ac:dyDescent="0.25">
      <c r="M7398" s="7"/>
    </row>
    <row r="7399" spans="13:13" x14ac:dyDescent="0.25">
      <c r="M7399" s="7"/>
    </row>
    <row r="7400" spans="13:13" x14ac:dyDescent="0.25">
      <c r="M7400" s="7"/>
    </row>
    <row r="7401" spans="13:13" x14ac:dyDescent="0.25">
      <c r="M7401" s="7"/>
    </row>
    <row r="7402" spans="13:13" x14ac:dyDescent="0.25">
      <c r="M7402" s="7"/>
    </row>
    <row r="7403" spans="13:13" x14ac:dyDescent="0.25">
      <c r="M7403" s="7"/>
    </row>
    <row r="7404" spans="13:13" x14ac:dyDescent="0.25">
      <c r="M7404" s="7"/>
    </row>
    <row r="7405" spans="13:13" x14ac:dyDescent="0.25">
      <c r="M7405" s="7"/>
    </row>
    <row r="7406" spans="13:13" x14ac:dyDescent="0.25">
      <c r="M7406" s="7"/>
    </row>
    <row r="7407" spans="13:13" x14ac:dyDescent="0.25">
      <c r="M7407" s="7"/>
    </row>
    <row r="7408" spans="13:13" x14ac:dyDescent="0.25">
      <c r="M7408" s="7"/>
    </row>
    <row r="7409" spans="13:13" x14ac:dyDescent="0.25">
      <c r="M7409" s="7"/>
    </row>
    <row r="7410" spans="13:13" x14ac:dyDescent="0.25">
      <c r="M7410" s="7"/>
    </row>
    <row r="7411" spans="13:13" x14ac:dyDescent="0.25">
      <c r="M7411" s="7"/>
    </row>
    <row r="7412" spans="13:13" x14ac:dyDescent="0.25">
      <c r="M7412" s="7"/>
    </row>
    <row r="7413" spans="13:13" x14ac:dyDescent="0.25">
      <c r="M7413" s="7"/>
    </row>
    <row r="7414" spans="13:13" x14ac:dyDescent="0.25">
      <c r="M7414" s="7"/>
    </row>
    <row r="7415" spans="13:13" x14ac:dyDescent="0.25">
      <c r="M7415" s="7"/>
    </row>
    <row r="7416" spans="13:13" x14ac:dyDescent="0.25">
      <c r="M7416" s="7"/>
    </row>
    <row r="7417" spans="13:13" x14ac:dyDescent="0.25">
      <c r="M7417" s="7"/>
    </row>
    <row r="7418" spans="13:13" x14ac:dyDescent="0.25">
      <c r="M7418" s="7"/>
    </row>
    <row r="7419" spans="13:13" x14ac:dyDescent="0.25">
      <c r="M7419" s="7"/>
    </row>
    <row r="7420" spans="13:13" x14ac:dyDescent="0.25">
      <c r="M7420" s="7"/>
    </row>
    <row r="7421" spans="13:13" x14ac:dyDescent="0.25">
      <c r="M7421" s="7"/>
    </row>
    <row r="7422" spans="13:13" x14ac:dyDescent="0.25">
      <c r="M7422" s="7"/>
    </row>
    <row r="7423" spans="13:13" x14ac:dyDescent="0.25">
      <c r="M7423" s="7"/>
    </row>
    <row r="7424" spans="13:13" x14ac:dyDescent="0.25">
      <c r="M7424" s="7"/>
    </row>
    <row r="7425" spans="13:13" x14ac:dyDescent="0.25">
      <c r="M7425" s="7"/>
    </row>
    <row r="7426" spans="13:13" x14ac:dyDescent="0.25">
      <c r="M7426" s="7"/>
    </row>
    <row r="7427" spans="13:13" x14ac:dyDescent="0.25">
      <c r="M7427" s="7"/>
    </row>
    <row r="7428" spans="13:13" x14ac:dyDescent="0.25">
      <c r="M7428" s="7"/>
    </row>
    <row r="7429" spans="13:13" x14ac:dyDescent="0.25">
      <c r="M7429" s="7"/>
    </row>
    <row r="7430" spans="13:13" x14ac:dyDescent="0.25">
      <c r="M7430" s="7"/>
    </row>
    <row r="7431" spans="13:13" x14ac:dyDescent="0.25">
      <c r="M7431" s="7"/>
    </row>
    <row r="7432" spans="13:13" x14ac:dyDescent="0.25">
      <c r="M7432" s="7"/>
    </row>
    <row r="7433" spans="13:13" x14ac:dyDescent="0.25">
      <c r="M7433" s="7"/>
    </row>
    <row r="7434" spans="13:13" x14ac:dyDescent="0.25">
      <c r="M7434" s="7"/>
    </row>
    <row r="7435" spans="13:13" x14ac:dyDescent="0.25">
      <c r="M7435" s="7"/>
    </row>
    <row r="7436" spans="13:13" x14ac:dyDescent="0.25">
      <c r="M7436" s="7"/>
    </row>
    <row r="7437" spans="13:13" x14ac:dyDescent="0.25">
      <c r="M7437" s="7"/>
    </row>
    <row r="7438" spans="13:13" x14ac:dyDescent="0.25">
      <c r="M7438" s="7"/>
    </row>
    <row r="7439" spans="13:13" x14ac:dyDescent="0.25">
      <c r="M7439" s="7"/>
    </row>
    <row r="7440" spans="13:13" x14ac:dyDescent="0.25">
      <c r="M7440" s="7"/>
    </row>
    <row r="7441" spans="13:13" x14ac:dyDescent="0.25">
      <c r="M7441" s="7"/>
    </row>
    <row r="7442" spans="13:13" x14ac:dyDescent="0.25">
      <c r="M7442" s="7"/>
    </row>
    <row r="7443" spans="13:13" x14ac:dyDescent="0.25">
      <c r="M7443" s="7"/>
    </row>
    <row r="7444" spans="13:13" x14ac:dyDescent="0.25">
      <c r="M7444" s="7"/>
    </row>
    <row r="7445" spans="13:13" x14ac:dyDescent="0.25">
      <c r="M7445" s="7"/>
    </row>
    <row r="7446" spans="13:13" x14ac:dyDescent="0.25">
      <c r="M7446" s="7"/>
    </row>
    <row r="7447" spans="13:13" x14ac:dyDescent="0.25">
      <c r="M7447" s="7"/>
    </row>
    <row r="7448" spans="13:13" x14ac:dyDescent="0.25">
      <c r="M7448" s="7"/>
    </row>
    <row r="7449" spans="13:13" x14ac:dyDescent="0.25">
      <c r="M7449" s="7"/>
    </row>
    <row r="7450" spans="13:13" x14ac:dyDescent="0.25">
      <c r="M7450" s="7"/>
    </row>
    <row r="7451" spans="13:13" x14ac:dyDescent="0.25">
      <c r="M7451" s="7"/>
    </row>
    <row r="7452" spans="13:13" x14ac:dyDescent="0.25">
      <c r="M7452" s="7"/>
    </row>
    <row r="7453" spans="13:13" x14ac:dyDescent="0.25">
      <c r="M7453" s="7"/>
    </row>
    <row r="7454" spans="13:13" x14ac:dyDescent="0.25">
      <c r="M7454" s="7"/>
    </row>
    <row r="7455" spans="13:13" x14ac:dyDescent="0.25">
      <c r="M7455" s="7"/>
    </row>
    <row r="7456" spans="13:13" x14ac:dyDescent="0.25">
      <c r="M7456" s="7"/>
    </row>
    <row r="7457" spans="13:13" x14ac:dyDescent="0.25">
      <c r="M7457" s="7"/>
    </row>
    <row r="7458" spans="13:13" x14ac:dyDescent="0.25">
      <c r="M7458" s="7"/>
    </row>
    <row r="7459" spans="13:13" x14ac:dyDescent="0.25">
      <c r="M7459" s="7"/>
    </row>
    <row r="7460" spans="13:13" x14ac:dyDescent="0.25">
      <c r="M7460" s="7"/>
    </row>
    <row r="7461" spans="13:13" x14ac:dyDescent="0.25">
      <c r="M7461" s="7"/>
    </row>
    <row r="7462" spans="13:13" x14ac:dyDescent="0.25">
      <c r="M7462" s="7"/>
    </row>
    <row r="7463" spans="13:13" x14ac:dyDescent="0.25">
      <c r="M7463" s="7"/>
    </row>
    <row r="7464" spans="13:13" x14ac:dyDescent="0.25">
      <c r="M7464" s="7"/>
    </row>
    <row r="7465" spans="13:13" x14ac:dyDescent="0.25">
      <c r="M7465" s="7"/>
    </row>
    <row r="7466" spans="13:13" x14ac:dyDescent="0.25">
      <c r="M7466" s="7"/>
    </row>
    <row r="7467" spans="13:13" x14ac:dyDescent="0.25">
      <c r="M7467" s="7"/>
    </row>
    <row r="7468" spans="13:13" x14ac:dyDescent="0.25">
      <c r="M7468" s="7"/>
    </row>
    <row r="7469" spans="13:13" x14ac:dyDescent="0.25">
      <c r="M7469" s="7"/>
    </row>
    <row r="7470" spans="13:13" x14ac:dyDescent="0.25">
      <c r="M7470" s="7"/>
    </row>
    <row r="7471" spans="13:13" x14ac:dyDescent="0.25">
      <c r="M7471" s="7"/>
    </row>
    <row r="7472" spans="13:13" x14ac:dyDescent="0.25">
      <c r="M7472" s="7"/>
    </row>
    <row r="7473" spans="13:13" x14ac:dyDescent="0.25">
      <c r="M7473" s="7"/>
    </row>
    <row r="7474" spans="13:13" x14ac:dyDescent="0.25">
      <c r="M7474" s="7"/>
    </row>
    <row r="7475" spans="13:13" x14ac:dyDescent="0.25">
      <c r="M7475" s="7"/>
    </row>
    <row r="7476" spans="13:13" x14ac:dyDescent="0.25">
      <c r="M7476" s="7"/>
    </row>
    <row r="7477" spans="13:13" x14ac:dyDescent="0.25">
      <c r="M7477" s="7"/>
    </row>
    <row r="7478" spans="13:13" x14ac:dyDescent="0.25">
      <c r="M7478" s="7"/>
    </row>
    <row r="7479" spans="13:13" x14ac:dyDescent="0.25">
      <c r="M7479" s="7"/>
    </row>
    <row r="7480" spans="13:13" x14ac:dyDescent="0.25">
      <c r="M7480" s="7"/>
    </row>
    <row r="7481" spans="13:13" x14ac:dyDescent="0.25">
      <c r="M7481" s="7"/>
    </row>
    <row r="7482" spans="13:13" x14ac:dyDescent="0.25">
      <c r="M7482" s="7"/>
    </row>
    <row r="7483" spans="13:13" x14ac:dyDescent="0.25">
      <c r="M7483" s="7"/>
    </row>
    <row r="7484" spans="13:13" x14ac:dyDescent="0.25">
      <c r="M7484" s="7"/>
    </row>
    <row r="7485" spans="13:13" x14ac:dyDescent="0.25">
      <c r="M7485" s="7"/>
    </row>
    <row r="7486" spans="13:13" x14ac:dyDescent="0.25">
      <c r="M7486" s="7"/>
    </row>
    <row r="7487" spans="13:13" x14ac:dyDescent="0.25">
      <c r="M7487" s="7"/>
    </row>
    <row r="7488" spans="13:13" x14ac:dyDescent="0.25">
      <c r="M7488" s="7"/>
    </row>
    <row r="7489" spans="13:13" x14ac:dyDescent="0.25">
      <c r="M7489" s="7"/>
    </row>
    <row r="7490" spans="13:13" x14ac:dyDescent="0.25">
      <c r="M7490" s="7"/>
    </row>
    <row r="7491" spans="13:13" x14ac:dyDescent="0.25">
      <c r="M7491" s="7"/>
    </row>
    <row r="7492" spans="13:13" x14ac:dyDescent="0.25">
      <c r="M7492" s="7"/>
    </row>
    <row r="7493" spans="13:13" x14ac:dyDescent="0.25">
      <c r="M7493" s="7"/>
    </row>
    <row r="7494" spans="13:13" x14ac:dyDescent="0.25">
      <c r="M7494" s="7"/>
    </row>
    <row r="7495" spans="13:13" x14ac:dyDescent="0.25">
      <c r="M7495" s="7"/>
    </row>
    <row r="7496" spans="13:13" x14ac:dyDescent="0.25">
      <c r="M7496" s="7"/>
    </row>
    <row r="7497" spans="13:13" x14ac:dyDescent="0.25">
      <c r="M7497" s="7"/>
    </row>
    <row r="7498" spans="13:13" x14ac:dyDescent="0.25">
      <c r="M7498" s="7"/>
    </row>
    <row r="7499" spans="13:13" x14ac:dyDescent="0.25">
      <c r="M7499" s="7"/>
    </row>
    <row r="7500" spans="13:13" x14ac:dyDescent="0.25">
      <c r="M7500" s="7"/>
    </row>
    <row r="7501" spans="13:13" x14ac:dyDescent="0.25">
      <c r="M7501" s="7"/>
    </row>
    <row r="7502" spans="13:13" x14ac:dyDescent="0.25">
      <c r="M7502" s="7"/>
    </row>
    <row r="7503" spans="13:13" x14ac:dyDescent="0.25">
      <c r="M7503" s="7"/>
    </row>
    <row r="7504" spans="13:13" x14ac:dyDescent="0.25">
      <c r="M7504" s="7"/>
    </row>
    <row r="7505" spans="13:13" x14ac:dyDescent="0.25">
      <c r="M7505" s="7"/>
    </row>
    <row r="7506" spans="13:13" x14ac:dyDescent="0.25">
      <c r="M7506" s="7"/>
    </row>
    <row r="7507" spans="13:13" x14ac:dyDescent="0.25">
      <c r="M7507" s="7"/>
    </row>
    <row r="7508" spans="13:13" x14ac:dyDescent="0.25">
      <c r="M7508" s="7"/>
    </row>
    <row r="7509" spans="13:13" x14ac:dyDescent="0.25">
      <c r="M7509" s="7"/>
    </row>
    <row r="7510" spans="13:13" x14ac:dyDescent="0.25">
      <c r="M7510" s="7"/>
    </row>
    <row r="7511" spans="13:13" x14ac:dyDescent="0.25">
      <c r="M7511" s="7"/>
    </row>
    <row r="7512" spans="13:13" x14ac:dyDescent="0.25">
      <c r="M7512" s="7"/>
    </row>
    <row r="7513" spans="13:13" x14ac:dyDescent="0.25">
      <c r="M7513" s="7"/>
    </row>
    <row r="7514" spans="13:13" x14ac:dyDescent="0.25">
      <c r="M7514" s="7"/>
    </row>
    <row r="7515" spans="13:13" x14ac:dyDescent="0.25">
      <c r="M7515" s="7"/>
    </row>
    <row r="7516" spans="13:13" x14ac:dyDescent="0.25">
      <c r="M7516" s="7"/>
    </row>
    <row r="7517" spans="13:13" x14ac:dyDescent="0.25">
      <c r="M7517" s="7"/>
    </row>
    <row r="7518" spans="13:13" x14ac:dyDescent="0.25">
      <c r="M7518" s="7"/>
    </row>
    <row r="7519" spans="13:13" x14ac:dyDescent="0.25">
      <c r="M7519" s="7"/>
    </row>
    <row r="7520" spans="13:13" x14ac:dyDescent="0.25">
      <c r="M7520" s="7"/>
    </row>
    <row r="7521" spans="13:13" x14ac:dyDescent="0.25">
      <c r="M7521" s="7"/>
    </row>
    <row r="7522" spans="13:13" x14ac:dyDescent="0.25">
      <c r="M7522" s="7"/>
    </row>
    <row r="7523" spans="13:13" x14ac:dyDescent="0.25">
      <c r="M7523" s="7"/>
    </row>
    <row r="7524" spans="13:13" x14ac:dyDescent="0.25">
      <c r="M7524" s="7"/>
    </row>
    <row r="7525" spans="13:13" x14ac:dyDescent="0.25">
      <c r="M7525" s="7"/>
    </row>
    <row r="7526" spans="13:13" x14ac:dyDescent="0.25">
      <c r="M7526" s="7"/>
    </row>
    <row r="7527" spans="13:13" x14ac:dyDescent="0.25">
      <c r="M7527" s="7"/>
    </row>
    <row r="7528" spans="13:13" x14ac:dyDescent="0.25">
      <c r="M7528" s="7"/>
    </row>
    <row r="7529" spans="13:13" x14ac:dyDescent="0.25">
      <c r="M7529" s="7"/>
    </row>
    <row r="7530" spans="13:13" x14ac:dyDescent="0.25">
      <c r="M7530" s="7"/>
    </row>
    <row r="7531" spans="13:13" x14ac:dyDescent="0.25">
      <c r="M7531" s="7"/>
    </row>
    <row r="7532" spans="13:13" x14ac:dyDescent="0.25">
      <c r="M7532" s="7"/>
    </row>
    <row r="7533" spans="13:13" x14ac:dyDescent="0.25">
      <c r="M7533" s="7"/>
    </row>
    <row r="7534" spans="13:13" x14ac:dyDescent="0.25">
      <c r="M7534" s="7"/>
    </row>
    <row r="7535" spans="13:13" x14ac:dyDescent="0.25">
      <c r="M7535" s="7"/>
    </row>
    <row r="7536" spans="13:13" x14ac:dyDescent="0.25">
      <c r="M7536" s="7"/>
    </row>
    <row r="7537" spans="13:13" x14ac:dyDescent="0.25">
      <c r="M7537" s="7"/>
    </row>
    <row r="7538" spans="13:13" x14ac:dyDescent="0.25">
      <c r="M7538" s="7"/>
    </row>
    <row r="7539" spans="13:13" x14ac:dyDescent="0.25">
      <c r="M7539" s="7"/>
    </row>
    <row r="7540" spans="13:13" x14ac:dyDescent="0.25">
      <c r="M7540" s="7"/>
    </row>
    <row r="7541" spans="13:13" x14ac:dyDescent="0.25">
      <c r="M7541" s="7"/>
    </row>
    <row r="7542" spans="13:13" x14ac:dyDescent="0.25">
      <c r="M7542" s="7"/>
    </row>
    <row r="7543" spans="13:13" x14ac:dyDescent="0.25">
      <c r="M7543" s="7"/>
    </row>
    <row r="7544" spans="13:13" x14ac:dyDescent="0.25">
      <c r="M7544" s="7"/>
    </row>
    <row r="7545" spans="13:13" x14ac:dyDescent="0.25">
      <c r="M7545" s="7"/>
    </row>
    <row r="7546" spans="13:13" x14ac:dyDescent="0.25">
      <c r="M7546" s="7"/>
    </row>
    <row r="7547" spans="13:13" x14ac:dyDescent="0.25">
      <c r="M7547" s="7"/>
    </row>
    <row r="7548" spans="13:13" x14ac:dyDescent="0.25">
      <c r="M7548" s="7"/>
    </row>
    <row r="7549" spans="13:13" x14ac:dyDescent="0.25">
      <c r="M7549" s="7"/>
    </row>
    <row r="7550" spans="13:13" x14ac:dyDescent="0.25">
      <c r="M7550" s="7"/>
    </row>
    <row r="7551" spans="13:13" x14ac:dyDescent="0.25">
      <c r="M7551" s="7"/>
    </row>
    <row r="7552" spans="13:13" x14ac:dyDescent="0.25">
      <c r="M7552" s="7"/>
    </row>
    <row r="7553" spans="13:13" x14ac:dyDescent="0.25">
      <c r="M7553" s="7"/>
    </row>
    <row r="7554" spans="13:13" x14ac:dyDescent="0.25">
      <c r="M7554" s="7"/>
    </row>
    <row r="7555" spans="13:13" x14ac:dyDescent="0.25">
      <c r="M7555" s="7"/>
    </row>
    <row r="7556" spans="13:13" x14ac:dyDescent="0.25">
      <c r="M7556" s="7"/>
    </row>
    <row r="7557" spans="13:13" x14ac:dyDescent="0.25">
      <c r="M7557" s="7"/>
    </row>
    <row r="7558" spans="13:13" x14ac:dyDescent="0.25">
      <c r="M7558" s="7"/>
    </row>
    <row r="7559" spans="13:13" x14ac:dyDescent="0.25">
      <c r="M7559" s="7"/>
    </row>
    <row r="7560" spans="13:13" x14ac:dyDescent="0.25">
      <c r="M7560" s="7"/>
    </row>
    <row r="7561" spans="13:13" x14ac:dyDescent="0.25">
      <c r="M7561" s="7"/>
    </row>
    <row r="7562" spans="13:13" x14ac:dyDescent="0.25">
      <c r="M7562" s="7"/>
    </row>
    <row r="7563" spans="13:13" x14ac:dyDescent="0.25">
      <c r="M7563" s="7"/>
    </row>
    <row r="7564" spans="13:13" x14ac:dyDescent="0.25">
      <c r="M7564" s="7"/>
    </row>
    <row r="7565" spans="13:13" x14ac:dyDescent="0.25">
      <c r="M7565" s="7"/>
    </row>
    <row r="7566" spans="13:13" x14ac:dyDescent="0.25">
      <c r="M7566" s="7"/>
    </row>
    <row r="7567" spans="13:13" x14ac:dyDescent="0.25">
      <c r="M7567" s="7"/>
    </row>
    <row r="7568" spans="13:13" x14ac:dyDescent="0.25">
      <c r="M7568" s="7"/>
    </row>
    <row r="7569" spans="13:13" x14ac:dyDescent="0.25">
      <c r="M7569" s="7"/>
    </row>
    <row r="7570" spans="13:13" x14ac:dyDescent="0.25">
      <c r="M7570" s="7"/>
    </row>
    <row r="7571" spans="13:13" x14ac:dyDescent="0.25">
      <c r="M7571" s="7"/>
    </row>
    <row r="7572" spans="13:13" x14ac:dyDescent="0.25">
      <c r="M7572" s="7"/>
    </row>
    <row r="7573" spans="13:13" x14ac:dyDescent="0.25">
      <c r="M7573" s="7"/>
    </row>
    <row r="7574" spans="13:13" x14ac:dyDescent="0.25">
      <c r="M7574" s="7"/>
    </row>
    <row r="7575" spans="13:13" x14ac:dyDescent="0.25">
      <c r="M7575" s="7"/>
    </row>
    <row r="7576" spans="13:13" x14ac:dyDescent="0.25">
      <c r="M7576" s="7"/>
    </row>
    <row r="7577" spans="13:13" x14ac:dyDescent="0.25">
      <c r="M7577" s="7"/>
    </row>
    <row r="7578" spans="13:13" x14ac:dyDescent="0.25">
      <c r="M7578" s="7"/>
    </row>
    <row r="7579" spans="13:13" x14ac:dyDescent="0.25">
      <c r="M7579" s="7"/>
    </row>
    <row r="7580" spans="13:13" x14ac:dyDescent="0.25">
      <c r="M7580" s="7"/>
    </row>
    <row r="7581" spans="13:13" x14ac:dyDescent="0.25">
      <c r="M7581" s="7"/>
    </row>
    <row r="7582" spans="13:13" x14ac:dyDescent="0.25">
      <c r="M7582" s="7"/>
    </row>
    <row r="7583" spans="13:13" x14ac:dyDescent="0.25">
      <c r="M7583" s="7"/>
    </row>
    <row r="7584" spans="13:13" x14ac:dyDescent="0.25">
      <c r="M7584" s="7"/>
    </row>
    <row r="7585" spans="13:13" x14ac:dyDescent="0.25">
      <c r="M7585" s="7"/>
    </row>
    <row r="7586" spans="13:13" x14ac:dyDescent="0.25">
      <c r="M7586" s="7"/>
    </row>
    <row r="7587" spans="13:13" x14ac:dyDescent="0.25">
      <c r="M7587" s="7"/>
    </row>
    <row r="7588" spans="13:13" x14ac:dyDescent="0.25">
      <c r="M7588" s="7"/>
    </row>
    <row r="7589" spans="13:13" x14ac:dyDescent="0.25">
      <c r="M7589" s="7"/>
    </row>
    <row r="7590" spans="13:13" x14ac:dyDescent="0.25">
      <c r="M7590" s="7"/>
    </row>
    <row r="7591" spans="13:13" x14ac:dyDescent="0.25">
      <c r="M7591" s="7"/>
    </row>
    <row r="7592" spans="13:13" x14ac:dyDescent="0.25">
      <c r="M7592" s="7"/>
    </row>
    <row r="7593" spans="13:13" x14ac:dyDescent="0.25">
      <c r="M7593" s="7"/>
    </row>
    <row r="7594" spans="13:13" x14ac:dyDescent="0.25">
      <c r="M7594" s="7"/>
    </row>
    <row r="7595" spans="13:13" x14ac:dyDescent="0.25">
      <c r="M7595" s="7"/>
    </row>
    <row r="7596" spans="13:13" x14ac:dyDescent="0.25">
      <c r="M7596" s="7"/>
    </row>
    <row r="7597" spans="13:13" x14ac:dyDescent="0.25">
      <c r="M7597" s="7"/>
    </row>
    <row r="7598" spans="13:13" x14ac:dyDescent="0.25">
      <c r="M7598" s="7"/>
    </row>
    <row r="7599" spans="13:13" x14ac:dyDescent="0.25">
      <c r="M7599" s="7"/>
    </row>
    <row r="7600" spans="13:13" x14ac:dyDescent="0.25">
      <c r="M7600" s="7"/>
    </row>
    <row r="7601" spans="13:13" x14ac:dyDescent="0.25">
      <c r="M7601" s="7"/>
    </row>
    <row r="7602" spans="13:13" x14ac:dyDescent="0.25">
      <c r="M7602" s="7"/>
    </row>
    <row r="7603" spans="13:13" x14ac:dyDescent="0.25">
      <c r="M7603" s="7"/>
    </row>
    <row r="7604" spans="13:13" x14ac:dyDescent="0.25">
      <c r="M7604" s="7"/>
    </row>
    <row r="7605" spans="13:13" x14ac:dyDescent="0.25">
      <c r="M7605" s="7"/>
    </row>
    <row r="7606" spans="13:13" x14ac:dyDescent="0.25">
      <c r="M7606" s="7"/>
    </row>
    <row r="7607" spans="13:13" x14ac:dyDescent="0.25">
      <c r="M7607" s="7"/>
    </row>
    <row r="7608" spans="13:13" x14ac:dyDescent="0.25">
      <c r="M7608" s="7"/>
    </row>
    <row r="7609" spans="13:13" x14ac:dyDescent="0.25">
      <c r="M7609" s="7"/>
    </row>
    <row r="7610" spans="13:13" x14ac:dyDescent="0.25">
      <c r="M7610" s="7"/>
    </row>
    <row r="7611" spans="13:13" x14ac:dyDescent="0.25">
      <c r="M7611" s="7"/>
    </row>
    <row r="7612" spans="13:13" x14ac:dyDescent="0.25">
      <c r="M7612" s="7"/>
    </row>
    <row r="7613" spans="13:13" x14ac:dyDescent="0.25">
      <c r="M7613" s="7"/>
    </row>
    <row r="7614" spans="13:13" x14ac:dyDescent="0.25">
      <c r="M7614" s="7"/>
    </row>
    <row r="7615" spans="13:13" x14ac:dyDescent="0.25">
      <c r="M7615" s="7"/>
    </row>
    <row r="7616" spans="13:13" x14ac:dyDescent="0.25">
      <c r="M7616" s="7"/>
    </row>
    <row r="7617" spans="13:13" x14ac:dyDescent="0.25">
      <c r="M7617" s="7"/>
    </row>
    <row r="7618" spans="13:13" x14ac:dyDescent="0.25">
      <c r="M7618" s="7"/>
    </row>
    <row r="7619" spans="13:13" x14ac:dyDescent="0.25">
      <c r="M7619" s="7"/>
    </row>
    <row r="7620" spans="13:13" x14ac:dyDescent="0.25">
      <c r="M7620" s="7"/>
    </row>
    <row r="7621" spans="13:13" x14ac:dyDescent="0.25">
      <c r="M7621" s="7"/>
    </row>
    <row r="7622" spans="13:13" x14ac:dyDescent="0.25">
      <c r="M7622" s="7"/>
    </row>
    <row r="7623" spans="13:13" x14ac:dyDescent="0.25">
      <c r="M7623" s="7"/>
    </row>
    <row r="7624" spans="13:13" x14ac:dyDescent="0.25">
      <c r="M7624" s="7"/>
    </row>
    <row r="7625" spans="13:13" x14ac:dyDescent="0.25">
      <c r="M7625" s="7"/>
    </row>
    <row r="7626" spans="13:13" x14ac:dyDescent="0.25">
      <c r="M7626" s="7"/>
    </row>
    <row r="7627" spans="13:13" x14ac:dyDescent="0.25">
      <c r="M7627" s="7"/>
    </row>
    <row r="7628" spans="13:13" x14ac:dyDescent="0.25">
      <c r="M7628" s="7"/>
    </row>
    <row r="7629" spans="13:13" x14ac:dyDescent="0.25">
      <c r="M7629" s="7"/>
    </row>
    <row r="7630" spans="13:13" x14ac:dyDescent="0.25">
      <c r="M7630" s="7"/>
    </row>
    <row r="7631" spans="13:13" x14ac:dyDescent="0.25">
      <c r="M7631" s="7"/>
    </row>
    <row r="7632" spans="13:13" x14ac:dyDescent="0.25">
      <c r="M7632" s="7"/>
    </row>
    <row r="7633" spans="13:13" x14ac:dyDescent="0.25">
      <c r="M7633" s="7"/>
    </row>
    <row r="7634" spans="13:13" x14ac:dyDescent="0.25">
      <c r="M7634" s="7"/>
    </row>
    <row r="7635" spans="13:13" x14ac:dyDescent="0.25">
      <c r="M7635" s="7"/>
    </row>
    <row r="7636" spans="13:13" x14ac:dyDescent="0.25">
      <c r="M7636" s="7"/>
    </row>
    <row r="7637" spans="13:13" x14ac:dyDescent="0.25">
      <c r="M7637" s="7"/>
    </row>
    <row r="7638" spans="13:13" x14ac:dyDescent="0.25">
      <c r="M7638" s="7"/>
    </row>
    <row r="7639" spans="13:13" x14ac:dyDescent="0.25">
      <c r="M7639" s="7"/>
    </row>
    <row r="7640" spans="13:13" x14ac:dyDescent="0.25">
      <c r="M7640" s="7"/>
    </row>
    <row r="7641" spans="13:13" x14ac:dyDescent="0.25">
      <c r="M7641" s="7"/>
    </row>
    <row r="7642" spans="13:13" x14ac:dyDescent="0.25">
      <c r="M7642" s="7"/>
    </row>
    <row r="7643" spans="13:13" x14ac:dyDescent="0.25">
      <c r="M7643" s="7"/>
    </row>
    <row r="7644" spans="13:13" x14ac:dyDescent="0.25">
      <c r="M7644" s="7"/>
    </row>
    <row r="7645" spans="13:13" x14ac:dyDescent="0.25">
      <c r="M7645" s="7"/>
    </row>
    <row r="7646" spans="13:13" x14ac:dyDescent="0.25">
      <c r="M7646" s="7"/>
    </row>
    <row r="7647" spans="13:13" x14ac:dyDescent="0.25">
      <c r="M7647" s="7"/>
    </row>
    <row r="7648" spans="13:13" x14ac:dyDescent="0.25">
      <c r="M7648" s="7"/>
    </row>
    <row r="7649" spans="13:13" x14ac:dyDescent="0.25">
      <c r="M7649" s="7"/>
    </row>
    <row r="7650" spans="13:13" x14ac:dyDescent="0.25">
      <c r="M7650" s="7"/>
    </row>
    <row r="7651" spans="13:13" x14ac:dyDescent="0.25">
      <c r="M7651" s="7"/>
    </row>
    <row r="7652" spans="13:13" x14ac:dyDescent="0.25">
      <c r="M7652" s="7"/>
    </row>
    <row r="7653" spans="13:13" x14ac:dyDescent="0.25">
      <c r="M7653" s="7"/>
    </row>
    <row r="7654" spans="13:13" x14ac:dyDescent="0.25">
      <c r="M7654" s="7"/>
    </row>
    <row r="7655" spans="13:13" x14ac:dyDescent="0.25">
      <c r="M7655" s="7"/>
    </row>
    <row r="7656" spans="13:13" x14ac:dyDescent="0.25">
      <c r="M7656" s="7"/>
    </row>
    <row r="7657" spans="13:13" x14ac:dyDescent="0.25">
      <c r="M7657" s="7"/>
    </row>
    <row r="7658" spans="13:13" x14ac:dyDescent="0.25">
      <c r="M7658" s="7"/>
    </row>
    <row r="7659" spans="13:13" x14ac:dyDescent="0.25">
      <c r="M7659" s="7"/>
    </row>
    <row r="7660" spans="13:13" x14ac:dyDescent="0.25">
      <c r="M7660" s="7"/>
    </row>
    <row r="7661" spans="13:13" x14ac:dyDescent="0.25">
      <c r="M7661" s="7"/>
    </row>
    <row r="7662" spans="13:13" x14ac:dyDescent="0.25">
      <c r="M7662" s="7"/>
    </row>
    <row r="7663" spans="13:13" x14ac:dyDescent="0.25">
      <c r="M7663" s="7"/>
    </row>
    <row r="7664" spans="13:13" x14ac:dyDescent="0.25">
      <c r="M7664" s="7"/>
    </row>
    <row r="7665" spans="13:13" x14ac:dyDescent="0.25">
      <c r="M7665" s="7"/>
    </row>
    <row r="7666" spans="13:13" x14ac:dyDescent="0.25">
      <c r="M7666" s="7"/>
    </row>
    <row r="7667" spans="13:13" x14ac:dyDescent="0.25">
      <c r="M7667" s="7"/>
    </row>
    <row r="7668" spans="13:13" x14ac:dyDescent="0.25">
      <c r="M7668" s="7"/>
    </row>
    <row r="7669" spans="13:13" x14ac:dyDescent="0.25">
      <c r="M7669" s="7"/>
    </row>
    <row r="7670" spans="13:13" x14ac:dyDescent="0.25">
      <c r="M7670" s="7"/>
    </row>
    <row r="7671" spans="13:13" x14ac:dyDescent="0.25">
      <c r="M7671" s="7"/>
    </row>
    <row r="7672" spans="13:13" x14ac:dyDescent="0.25">
      <c r="M7672" s="7"/>
    </row>
    <row r="7673" spans="13:13" x14ac:dyDescent="0.25">
      <c r="M7673" s="7"/>
    </row>
    <row r="7674" spans="13:13" x14ac:dyDescent="0.25">
      <c r="M7674" s="7"/>
    </row>
    <row r="7675" spans="13:13" x14ac:dyDescent="0.25">
      <c r="M7675" s="7"/>
    </row>
    <row r="7676" spans="13:13" x14ac:dyDescent="0.25">
      <c r="M7676" s="7"/>
    </row>
    <row r="7677" spans="13:13" x14ac:dyDescent="0.25">
      <c r="M7677" s="7"/>
    </row>
    <row r="7678" spans="13:13" x14ac:dyDescent="0.25">
      <c r="M7678" s="7"/>
    </row>
    <row r="7679" spans="13:13" x14ac:dyDescent="0.25">
      <c r="M7679" s="7"/>
    </row>
    <row r="7680" spans="13:13" x14ac:dyDescent="0.25">
      <c r="M7680" s="7"/>
    </row>
    <row r="7681" spans="13:13" x14ac:dyDescent="0.25">
      <c r="M7681" s="7"/>
    </row>
    <row r="7682" spans="13:13" x14ac:dyDescent="0.25">
      <c r="M7682" s="7"/>
    </row>
    <row r="7683" spans="13:13" x14ac:dyDescent="0.25">
      <c r="M7683" s="7"/>
    </row>
    <row r="7684" spans="13:13" x14ac:dyDescent="0.25">
      <c r="M7684" s="7"/>
    </row>
    <row r="7685" spans="13:13" x14ac:dyDescent="0.25">
      <c r="M7685" s="7"/>
    </row>
    <row r="7686" spans="13:13" x14ac:dyDescent="0.25">
      <c r="M7686" s="7"/>
    </row>
    <row r="7687" spans="13:13" x14ac:dyDescent="0.25">
      <c r="M7687" s="7"/>
    </row>
    <row r="7688" spans="13:13" x14ac:dyDescent="0.25">
      <c r="M7688" s="7"/>
    </row>
    <row r="7689" spans="13:13" x14ac:dyDescent="0.25">
      <c r="M7689" s="7"/>
    </row>
    <row r="7690" spans="13:13" x14ac:dyDescent="0.25">
      <c r="M7690" s="7"/>
    </row>
    <row r="7691" spans="13:13" x14ac:dyDescent="0.25">
      <c r="M7691" s="7"/>
    </row>
    <row r="7692" spans="13:13" x14ac:dyDescent="0.25">
      <c r="M7692" s="7"/>
    </row>
    <row r="7693" spans="13:13" x14ac:dyDescent="0.25">
      <c r="M7693" s="7"/>
    </row>
    <row r="7694" spans="13:13" x14ac:dyDescent="0.25">
      <c r="M7694" s="7"/>
    </row>
    <row r="7695" spans="13:13" x14ac:dyDescent="0.25">
      <c r="M7695" s="7"/>
    </row>
    <row r="7696" spans="13:13" x14ac:dyDescent="0.25">
      <c r="M7696" s="7"/>
    </row>
    <row r="7697" spans="13:13" x14ac:dyDescent="0.25">
      <c r="M7697" s="7"/>
    </row>
    <row r="7698" spans="13:13" x14ac:dyDescent="0.25">
      <c r="M7698" s="7"/>
    </row>
    <row r="7699" spans="13:13" x14ac:dyDescent="0.25">
      <c r="M7699" s="7"/>
    </row>
    <row r="7700" spans="13:13" x14ac:dyDescent="0.25">
      <c r="M7700" s="7"/>
    </row>
    <row r="7701" spans="13:13" x14ac:dyDescent="0.25">
      <c r="M7701" s="7"/>
    </row>
    <row r="7702" spans="13:13" x14ac:dyDescent="0.25">
      <c r="M7702" s="7"/>
    </row>
    <row r="7703" spans="13:13" x14ac:dyDescent="0.25">
      <c r="M7703" s="7"/>
    </row>
    <row r="7704" spans="13:13" x14ac:dyDescent="0.25">
      <c r="M7704" s="7"/>
    </row>
    <row r="7705" spans="13:13" x14ac:dyDescent="0.25">
      <c r="M7705" s="7"/>
    </row>
    <row r="7706" spans="13:13" x14ac:dyDescent="0.25">
      <c r="M7706" s="7"/>
    </row>
    <row r="7707" spans="13:13" x14ac:dyDescent="0.25">
      <c r="M7707" s="7"/>
    </row>
    <row r="7708" spans="13:13" x14ac:dyDescent="0.25">
      <c r="M7708" s="7"/>
    </row>
    <row r="7709" spans="13:13" x14ac:dyDescent="0.25">
      <c r="M7709" s="7"/>
    </row>
    <row r="7710" spans="13:13" x14ac:dyDescent="0.25">
      <c r="M7710" s="7"/>
    </row>
    <row r="7711" spans="13:13" x14ac:dyDescent="0.25">
      <c r="M7711" s="7"/>
    </row>
    <row r="7712" spans="13:13" x14ac:dyDescent="0.25">
      <c r="M7712" s="7"/>
    </row>
    <row r="7713" spans="13:13" x14ac:dyDescent="0.25">
      <c r="M7713" s="7"/>
    </row>
    <row r="7714" spans="13:13" x14ac:dyDescent="0.25">
      <c r="M7714" s="7"/>
    </row>
    <row r="7715" spans="13:13" x14ac:dyDescent="0.25">
      <c r="M7715" s="7"/>
    </row>
    <row r="7716" spans="13:13" x14ac:dyDescent="0.25">
      <c r="M7716" s="7"/>
    </row>
    <row r="7717" spans="13:13" x14ac:dyDescent="0.25">
      <c r="M7717" s="7"/>
    </row>
    <row r="7718" spans="13:13" x14ac:dyDescent="0.25">
      <c r="M7718" s="7"/>
    </row>
    <row r="7719" spans="13:13" x14ac:dyDescent="0.25">
      <c r="M7719" s="7"/>
    </row>
    <row r="7720" spans="13:13" x14ac:dyDescent="0.25">
      <c r="M7720" s="7"/>
    </row>
    <row r="7721" spans="13:13" x14ac:dyDescent="0.25">
      <c r="M7721" s="7"/>
    </row>
    <row r="7722" spans="13:13" x14ac:dyDescent="0.25">
      <c r="M7722" s="7"/>
    </row>
    <row r="7723" spans="13:13" x14ac:dyDescent="0.25">
      <c r="M7723" s="7"/>
    </row>
    <row r="7724" spans="13:13" x14ac:dyDescent="0.25">
      <c r="M7724" s="7"/>
    </row>
    <row r="7725" spans="13:13" x14ac:dyDescent="0.25">
      <c r="M7725" s="7"/>
    </row>
    <row r="7726" spans="13:13" x14ac:dyDescent="0.25">
      <c r="M7726" s="7"/>
    </row>
    <row r="7727" spans="13:13" x14ac:dyDescent="0.25">
      <c r="M7727" s="7"/>
    </row>
    <row r="7728" spans="13:13" x14ac:dyDescent="0.25">
      <c r="M7728" s="7"/>
    </row>
    <row r="7729" spans="13:13" x14ac:dyDescent="0.25">
      <c r="M7729" s="7"/>
    </row>
    <row r="7730" spans="13:13" x14ac:dyDescent="0.25">
      <c r="M7730" s="7"/>
    </row>
    <row r="7731" spans="13:13" x14ac:dyDescent="0.25">
      <c r="M7731" s="7"/>
    </row>
    <row r="7732" spans="13:13" x14ac:dyDescent="0.25">
      <c r="M7732" s="7"/>
    </row>
    <row r="7733" spans="13:13" x14ac:dyDescent="0.25">
      <c r="M7733" s="7"/>
    </row>
    <row r="7734" spans="13:13" x14ac:dyDescent="0.25">
      <c r="M7734" s="7"/>
    </row>
    <row r="7735" spans="13:13" x14ac:dyDescent="0.25">
      <c r="M7735" s="7"/>
    </row>
    <row r="7736" spans="13:13" x14ac:dyDescent="0.25">
      <c r="M7736" s="7"/>
    </row>
    <row r="7737" spans="13:13" x14ac:dyDescent="0.25">
      <c r="M7737" s="7"/>
    </row>
    <row r="7738" spans="13:13" x14ac:dyDescent="0.25">
      <c r="M7738" s="7"/>
    </row>
    <row r="7739" spans="13:13" x14ac:dyDescent="0.25">
      <c r="M7739" s="7"/>
    </row>
    <row r="7740" spans="13:13" x14ac:dyDescent="0.25">
      <c r="M7740" s="7"/>
    </row>
    <row r="7741" spans="13:13" x14ac:dyDescent="0.25">
      <c r="M7741" s="7"/>
    </row>
    <row r="7742" spans="13:13" x14ac:dyDescent="0.25">
      <c r="M7742" s="7"/>
    </row>
    <row r="7743" spans="13:13" x14ac:dyDescent="0.25">
      <c r="M7743" s="7"/>
    </row>
    <row r="7744" spans="13:13" x14ac:dyDescent="0.25">
      <c r="M7744" s="7"/>
    </row>
    <row r="7745" spans="13:13" x14ac:dyDescent="0.25">
      <c r="M7745" s="7"/>
    </row>
    <row r="7746" spans="13:13" x14ac:dyDescent="0.25">
      <c r="M7746" s="7"/>
    </row>
    <row r="7747" spans="13:13" x14ac:dyDescent="0.25">
      <c r="M7747" s="7"/>
    </row>
    <row r="7748" spans="13:13" x14ac:dyDescent="0.25">
      <c r="M7748" s="7"/>
    </row>
    <row r="7749" spans="13:13" x14ac:dyDescent="0.25">
      <c r="M7749" s="7"/>
    </row>
    <row r="7750" spans="13:13" x14ac:dyDescent="0.25">
      <c r="M7750" s="7"/>
    </row>
    <row r="7751" spans="13:13" x14ac:dyDescent="0.25">
      <c r="M7751" s="7"/>
    </row>
    <row r="7752" spans="13:13" x14ac:dyDescent="0.25">
      <c r="M7752" s="7"/>
    </row>
    <row r="7753" spans="13:13" x14ac:dyDescent="0.25">
      <c r="M7753" s="7"/>
    </row>
    <row r="7754" spans="13:13" x14ac:dyDescent="0.25">
      <c r="M7754" s="7"/>
    </row>
    <row r="7755" spans="13:13" x14ac:dyDescent="0.25">
      <c r="M7755" s="7"/>
    </row>
    <row r="7756" spans="13:13" x14ac:dyDescent="0.25">
      <c r="M7756" s="7"/>
    </row>
    <row r="7757" spans="13:13" x14ac:dyDescent="0.25">
      <c r="M7757" s="7"/>
    </row>
    <row r="7758" spans="13:13" x14ac:dyDescent="0.25">
      <c r="M7758" s="7"/>
    </row>
    <row r="7759" spans="13:13" x14ac:dyDescent="0.25">
      <c r="M7759" s="7"/>
    </row>
    <row r="7760" spans="13:13" x14ac:dyDescent="0.25">
      <c r="M7760" s="7"/>
    </row>
    <row r="7761" spans="13:13" x14ac:dyDescent="0.25">
      <c r="M7761" s="7"/>
    </row>
    <row r="7762" spans="13:13" x14ac:dyDescent="0.25">
      <c r="M7762" s="7"/>
    </row>
    <row r="7763" spans="13:13" x14ac:dyDescent="0.25">
      <c r="M7763" s="7"/>
    </row>
    <row r="7764" spans="13:13" x14ac:dyDescent="0.25">
      <c r="M7764" s="7"/>
    </row>
    <row r="7765" spans="13:13" x14ac:dyDescent="0.25">
      <c r="M7765" s="7"/>
    </row>
    <row r="7766" spans="13:13" x14ac:dyDescent="0.25">
      <c r="M7766" s="7"/>
    </row>
    <row r="7767" spans="13:13" x14ac:dyDescent="0.25">
      <c r="M7767" s="7"/>
    </row>
    <row r="7768" spans="13:13" x14ac:dyDescent="0.25">
      <c r="M7768" s="7"/>
    </row>
    <row r="7769" spans="13:13" x14ac:dyDescent="0.25">
      <c r="M7769" s="7"/>
    </row>
    <row r="7770" spans="13:13" x14ac:dyDescent="0.25">
      <c r="M7770" s="7"/>
    </row>
    <row r="7771" spans="13:13" x14ac:dyDescent="0.25">
      <c r="M7771" s="7"/>
    </row>
    <row r="7772" spans="13:13" x14ac:dyDescent="0.25">
      <c r="M7772" s="7"/>
    </row>
    <row r="7773" spans="13:13" x14ac:dyDescent="0.25">
      <c r="M7773" s="7"/>
    </row>
    <row r="7774" spans="13:13" x14ac:dyDescent="0.25">
      <c r="M7774" s="7"/>
    </row>
    <row r="7775" spans="13:13" x14ac:dyDescent="0.25">
      <c r="M7775" s="7"/>
    </row>
    <row r="7776" spans="13:13" x14ac:dyDescent="0.25">
      <c r="M7776" s="7"/>
    </row>
    <row r="7777" spans="13:13" x14ac:dyDescent="0.25">
      <c r="M7777" s="7"/>
    </row>
    <row r="7778" spans="13:13" x14ac:dyDescent="0.25">
      <c r="M7778" s="7"/>
    </row>
    <row r="7779" spans="13:13" x14ac:dyDescent="0.25">
      <c r="M7779" s="7"/>
    </row>
    <row r="7780" spans="13:13" x14ac:dyDescent="0.25">
      <c r="M7780" s="7"/>
    </row>
    <row r="7781" spans="13:13" x14ac:dyDescent="0.25">
      <c r="M7781" s="7"/>
    </row>
    <row r="7782" spans="13:13" x14ac:dyDescent="0.25">
      <c r="M7782" s="7"/>
    </row>
    <row r="7783" spans="13:13" x14ac:dyDescent="0.25">
      <c r="M7783" s="7"/>
    </row>
    <row r="7784" spans="13:13" x14ac:dyDescent="0.25">
      <c r="M7784" s="7"/>
    </row>
    <row r="7785" spans="13:13" x14ac:dyDescent="0.25">
      <c r="M7785" s="7"/>
    </row>
    <row r="7786" spans="13:13" x14ac:dyDescent="0.25">
      <c r="M7786" s="7"/>
    </row>
    <row r="7787" spans="13:13" x14ac:dyDescent="0.25">
      <c r="M7787" s="7"/>
    </row>
    <row r="7788" spans="13:13" x14ac:dyDescent="0.25">
      <c r="M7788" s="7"/>
    </row>
    <row r="7789" spans="13:13" x14ac:dyDescent="0.25">
      <c r="M7789" s="7"/>
    </row>
    <row r="7790" spans="13:13" x14ac:dyDescent="0.25">
      <c r="M7790" s="7"/>
    </row>
    <row r="7791" spans="13:13" x14ac:dyDescent="0.25">
      <c r="M7791" s="7"/>
    </row>
    <row r="7792" spans="13:13" x14ac:dyDescent="0.25">
      <c r="M7792" s="7"/>
    </row>
    <row r="7793" spans="13:13" x14ac:dyDescent="0.25">
      <c r="M7793" s="7"/>
    </row>
    <row r="7794" spans="13:13" x14ac:dyDescent="0.25">
      <c r="M7794" s="7"/>
    </row>
    <row r="7795" spans="13:13" x14ac:dyDescent="0.25">
      <c r="M7795" s="7"/>
    </row>
    <row r="7796" spans="13:13" x14ac:dyDescent="0.25">
      <c r="M7796" s="7"/>
    </row>
    <row r="7797" spans="13:13" x14ac:dyDescent="0.25">
      <c r="M7797" s="7"/>
    </row>
    <row r="7798" spans="13:13" x14ac:dyDescent="0.25">
      <c r="M7798" s="7"/>
    </row>
    <row r="7799" spans="13:13" x14ac:dyDescent="0.25">
      <c r="M7799" s="7"/>
    </row>
    <row r="7800" spans="13:13" x14ac:dyDescent="0.25">
      <c r="M7800" s="7"/>
    </row>
    <row r="7801" spans="13:13" x14ac:dyDescent="0.25">
      <c r="M7801" s="7"/>
    </row>
    <row r="7802" spans="13:13" x14ac:dyDescent="0.25">
      <c r="M7802" s="7"/>
    </row>
    <row r="7803" spans="13:13" x14ac:dyDescent="0.25">
      <c r="M7803" s="7"/>
    </row>
    <row r="7804" spans="13:13" x14ac:dyDescent="0.25">
      <c r="M7804" s="7"/>
    </row>
    <row r="7805" spans="13:13" x14ac:dyDescent="0.25">
      <c r="M7805" s="7"/>
    </row>
    <row r="7806" spans="13:13" x14ac:dyDescent="0.25">
      <c r="M7806" s="7"/>
    </row>
    <row r="7807" spans="13:13" x14ac:dyDescent="0.25">
      <c r="M7807" s="7"/>
    </row>
    <row r="7808" spans="13:13" x14ac:dyDescent="0.25">
      <c r="M7808" s="7"/>
    </row>
    <row r="7809" spans="13:13" x14ac:dyDescent="0.25">
      <c r="M7809" s="7"/>
    </row>
    <row r="7810" spans="13:13" x14ac:dyDescent="0.25">
      <c r="M7810" s="7"/>
    </row>
    <row r="7811" spans="13:13" x14ac:dyDescent="0.25">
      <c r="M7811" s="7"/>
    </row>
    <row r="7812" spans="13:13" x14ac:dyDescent="0.25">
      <c r="M7812" s="7"/>
    </row>
    <row r="7813" spans="13:13" x14ac:dyDescent="0.25">
      <c r="M7813" s="7"/>
    </row>
    <row r="7814" spans="13:13" x14ac:dyDescent="0.25">
      <c r="M7814" s="7"/>
    </row>
    <row r="7815" spans="13:13" x14ac:dyDescent="0.25">
      <c r="M7815" s="7"/>
    </row>
    <row r="7816" spans="13:13" x14ac:dyDescent="0.25">
      <c r="M7816" s="7"/>
    </row>
    <row r="7817" spans="13:13" x14ac:dyDescent="0.25">
      <c r="M7817" s="7"/>
    </row>
    <row r="7818" spans="13:13" x14ac:dyDescent="0.25">
      <c r="M7818" s="7"/>
    </row>
    <row r="7819" spans="13:13" x14ac:dyDescent="0.25">
      <c r="M7819" s="7"/>
    </row>
    <row r="7820" spans="13:13" x14ac:dyDescent="0.25">
      <c r="M7820" s="7"/>
    </row>
    <row r="7821" spans="13:13" x14ac:dyDescent="0.25">
      <c r="M7821" s="7"/>
    </row>
    <row r="7822" spans="13:13" x14ac:dyDescent="0.25">
      <c r="M7822" s="7"/>
    </row>
    <row r="7823" spans="13:13" x14ac:dyDescent="0.25">
      <c r="M7823" s="7"/>
    </row>
    <row r="7824" spans="13:13" x14ac:dyDescent="0.25">
      <c r="M7824" s="7"/>
    </row>
    <row r="7825" spans="13:13" x14ac:dyDescent="0.25">
      <c r="M7825" s="7"/>
    </row>
    <row r="7826" spans="13:13" x14ac:dyDescent="0.25">
      <c r="M7826" s="7"/>
    </row>
    <row r="7827" spans="13:13" x14ac:dyDescent="0.25">
      <c r="M7827" s="7"/>
    </row>
    <row r="7828" spans="13:13" x14ac:dyDescent="0.25">
      <c r="M7828" s="7"/>
    </row>
    <row r="7829" spans="13:13" x14ac:dyDescent="0.25">
      <c r="M7829" s="7"/>
    </row>
    <row r="7830" spans="13:13" x14ac:dyDescent="0.25">
      <c r="M7830" s="7"/>
    </row>
    <row r="7831" spans="13:13" x14ac:dyDescent="0.25">
      <c r="M7831" s="7"/>
    </row>
    <row r="7832" spans="13:13" x14ac:dyDescent="0.25">
      <c r="M7832" s="7"/>
    </row>
    <row r="7833" spans="13:13" x14ac:dyDescent="0.25">
      <c r="M7833" s="7"/>
    </row>
    <row r="7834" spans="13:13" x14ac:dyDescent="0.25">
      <c r="M7834" s="7"/>
    </row>
    <row r="7835" spans="13:13" x14ac:dyDescent="0.25">
      <c r="M7835" s="7"/>
    </row>
    <row r="7836" spans="13:13" x14ac:dyDescent="0.25">
      <c r="M7836" s="7"/>
    </row>
    <row r="7837" spans="13:13" x14ac:dyDescent="0.25">
      <c r="M7837" s="7"/>
    </row>
    <row r="7838" spans="13:13" x14ac:dyDescent="0.25">
      <c r="M7838" s="7"/>
    </row>
    <row r="7839" spans="13:13" x14ac:dyDescent="0.25">
      <c r="M7839" s="7"/>
    </row>
    <row r="7840" spans="13:13" x14ac:dyDescent="0.25">
      <c r="M7840" s="7"/>
    </row>
    <row r="7841" spans="13:13" x14ac:dyDescent="0.25">
      <c r="M7841" s="7"/>
    </row>
    <row r="7842" spans="13:13" x14ac:dyDescent="0.25">
      <c r="M7842" s="7"/>
    </row>
    <row r="7843" spans="13:13" x14ac:dyDescent="0.25">
      <c r="M7843" s="7"/>
    </row>
    <row r="7844" spans="13:13" x14ac:dyDescent="0.25">
      <c r="M7844" s="7"/>
    </row>
    <row r="7845" spans="13:13" x14ac:dyDescent="0.25">
      <c r="M7845" s="7"/>
    </row>
    <row r="7846" spans="13:13" x14ac:dyDescent="0.25">
      <c r="M7846" s="7"/>
    </row>
    <row r="7847" spans="13:13" x14ac:dyDescent="0.25">
      <c r="M7847" s="7"/>
    </row>
    <row r="7848" spans="13:13" x14ac:dyDescent="0.25">
      <c r="M7848" s="7"/>
    </row>
    <row r="7849" spans="13:13" x14ac:dyDescent="0.25">
      <c r="M7849" s="7"/>
    </row>
    <row r="7850" spans="13:13" x14ac:dyDescent="0.25">
      <c r="M7850" s="7"/>
    </row>
    <row r="7851" spans="13:13" x14ac:dyDescent="0.25">
      <c r="M7851" s="7"/>
    </row>
    <row r="7852" spans="13:13" x14ac:dyDescent="0.25">
      <c r="M7852" s="7"/>
    </row>
    <row r="7853" spans="13:13" x14ac:dyDescent="0.25">
      <c r="M7853" s="7"/>
    </row>
    <row r="7854" spans="13:13" x14ac:dyDescent="0.25">
      <c r="M7854" s="7"/>
    </row>
    <row r="7855" spans="13:13" x14ac:dyDescent="0.25">
      <c r="M7855" s="7"/>
    </row>
    <row r="7856" spans="13:13" x14ac:dyDescent="0.25">
      <c r="M7856" s="7"/>
    </row>
    <row r="7857" spans="13:13" x14ac:dyDescent="0.25">
      <c r="M7857" s="7"/>
    </row>
    <row r="7858" spans="13:13" x14ac:dyDescent="0.25">
      <c r="M7858" s="7"/>
    </row>
    <row r="7859" spans="13:13" x14ac:dyDescent="0.25">
      <c r="M7859" s="7"/>
    </row>
    <row r="7860" spans="13:13" x14ac:dyDescent="0.25">
      <c r="M7860" s="7"/>
    </row>
    <row r="7861" spans="13:13" x14ac:dyDescent="0.25">
      <c r="M7861" s="7"/>
    </row>
    <row r="7862" spans="13:13" x14ac:dyDescent="0.25">
      <c r="M7862" s="7"/>
    </row>
    <row r="7863" spans="13:13" x14ac:dyDescent="0.25">
      <c r="M7863" s="7"/>
    </row>
    <row r="7864" spans="13:13" x14ac:dyDescent="0.25">
      <c r="M7864" s="7"/>
    </row>
    <row r="7865" spans="13:13" x14ac:dyDescent="0.25">
      <c r="M7865" s="7"/>
    </row>
    <row r="7866" spans="13:13" x14ac:dyDescent="0.25">
      <c r="M7866" s="7"/>
    </row>
    <row r="7867" spans="13:13" x14ac:dyDescent="0.25">
      <c r="M7867" s="7"/>
    </row>
    <row r="7868" spans="13:13" x14ac:dyDescent="0.25">
      <c r="M7868" s="7"/>
    </row>
    <row r="7869" spans="13:13" x14ac:dyDescent="0.25">
      <c r="M7869" s="7"/>
    </row>
    <row r="7870" spans="13:13" x14ac:dyDescent="0.25">
      <c r="M7870" s="7"/>
    </row>
    <row r="7871" spans="13:13" x14ac:dyDescent="0.25">
      <c r="M7871" s="7"/>
    </row>
    <row r="7872" spans="13:13" x14ac:dyDescent="0.25">
      <c r="M7872" s="7"/>
    </row>
    <row r="7873" spans="13:13" x14ac:dyDescent="0.25">
      <c r="M7873" s="7"/>
    </row>
    <row r="7874" spans="13:13" x14ac:dyDescent="0.25">
      <c r="M7874" s="7"/>
    </row>
    <row r="7875" spans="13:13" x14ac:dyDescent="0.25">
      <c r="M7875" s="7"/>
    </row>
    <row r="7876" spans="13:13" x14ac:dyDescent="0.25">
      <c r="M7876" s="7"/>
    </row>
    <row r="7877" spans="13:13" x14ac:dyDescent="0.25">
      <c r="M7877" s="7"/>
    </row>
    <row r="7878" spans="13:13" x14ac:dyDescent="0.25">
      <c r="M7878" s="7"/>
    </row>
    <row r="7879" spans="13:13" x14ac:dyDescent="0.25">
      <c r="M7879" s="7"/>
    </row>
    <row r="7880" spans="13:13" x14ac:dyDescent="0.25">
      <c r="M7880" s="7"/>
    </row>
    <row r="7881" spans="13:13" x14ac:dyDescent="0.25">
      <c r="M7881" s="7"/>
    </row>
    <row r="7882" spans="13:13" x14ac:dyDescent="0.25">
      <c r="M7882" s="7"/>
    </row>
    <row r="7883" spans="13:13" x14ac:dyDescent="0.25">
      <c r="M7883" s="7"/>
    </row>
    <row r="7884" spans="13:13" x14ac:dyDescent="0.25">
      <c r="M7884" s="7"/>
    </row>
    <row r="7885" spans="13:13" x14ac:dyDescent="0.25">
      <c r="M7885" s="7"/>
    </row>
    <row r="7886" spans="13:13" x14ac:dyDescent="0.25">
      <c r="M7886" s="7"/>
    </row>
    <row r="7887" spans="13:13" x14ac:dyDescent="0.25">
      <c r="M7887" s="7"/>
    </row>
    <row r="7888" spans="13:13" x14ac:dyDescent="0.25">
      <c r="M7888" s="7"/>
    </row>
    <row r="7889" spans="13:13" x14ac:dyDescent="0.25">
      <c r="M7889" s="7"/>
    </row>
    <row r="7890" spans="13:13" x14ac:dyDescent="0.25">
      <c r="M7890" s="7"/>
    </row>
    <row r="7891" spans="13:13" x14ac:dyDescent="0.25">
      <c r="M7891" s="7"/>
    </row>
    <row r="7892" spans="13:13" x14ac:dyDescent="0.25">
      <c r="M7892" s="7"/>
    </row>
    <row r="7893" spans="13:13" x14ac:dyDescent="0.25">
      <c r="M7893" s="7"/>
    </row>
    <row r="7894" spans="13:13" x14ac:dyDescent="0.25">
      <c r="M7894" s="7"/>
    </row>
    <row r="7895" spans="13:13" x14ac:dyDescent="0.25">
      <c r="M7895" s="7"/>
    </row>
    <row r="7896" spans="13:13" x14ac:dyDescent="0.25">
      <c r="M7896" s="7"/>
    </row>
    <row r="7897" spans="13:13" x14ac:dyDescent="0.25">
      <c r="M7897" s="7"/>
    </row>
    <row r="7898" spans="13:13" x14ac:dyDescent="0.25">
      <c r="M7898" s="7"/>
    </row>
    <row r="7899" spans="13:13" x14ac:dyDescent="0.25">
      <c r="M7899" s="7"/>
    </row>
    <row r="7900" spans="13:13" x14ac:dyDescent="0.25">
      <c r="M7900" s="7"/>
    </row>
    <row r="7901" spans="13:13" x14ac:dyDescent="0.25">
      <c r="M7901" s="7"/>
    </row>
    <row r="7902" spans="13:13" x14ac:dyDescent="0.25">
      <c r="M7902" s="7"/>
    </row>
    <row r="7903" spans="13:13" x14ac:dyDescent="0.25">
      <c r="M7903" s="7"/>
    </row>
    <row r="7904" spans="13:13" x14ac:dyDescent="0.25">
      <c r="M7904" s="7"/>
    </row>
    <row r="7905" spans="13:13" x14ac:dyDescent="0.25">
      <c r="M7905" s="7"/>
    </row>
    <row r="7906" spans="13:13" x14ac:dyDescent="0.25">
      <c r="M7906" s="7"/>
    </row>
    <row r="7907" spans="13:13" x14ac:dyDescent="0.25">
      <c r="M7907" s="7"/>
    </row>
    <row r="7908" spans="13:13" x14ac:dyDescent="0.25">
      <c r="M7908" s="7"/>
    </row>
    <row r="7909" spans="13:13" x14ac:dyDescent="0.25">
      <c r="M7909" s="7"/>
    </row>
    <row r="7910" spans="13:13" x14ac:dyDescent="0.25">
      <c r="M7910" s="7"/>
    </row>
    <row r="7911" spans="13:13" x14ac:dyDescent="0.25">
      <c r="M7911" s="7"/>
    </row>
    <row r="7912" spans="13:13" x14ac:dyDescent="0.25">
      <c r="M7912" s="7"/>
    </row>
    <row r="7913" spans="13:13" x14ac:dyDescent="0.25">
      <c r="M7913" s="7"/>
    </row>
    <row r="7914" spans="13:13" x14ac:dyDescent="0.25">
      <c r="M7914" s="7"/>
    </row>
    <row r="7915" spans="13:13" x14ac:dyDescent="0.25">
      <c r="M7915" s="7"/>
    </row>
    <row r="7916" spans="13:13" x14ac:dyDescent="0.25">
      <c r="M7916" s="7"/>
    </row>
    <row r="7917" spans="13:13" x14ac:dyDescent="0.25">
      <c r="M7917" s="7"/>
    </row>
    <row r="7918" spans="13:13" x14ac:dyDescent="0.25">
      <c r="M7918" s="7"/>
    </row>
    <row r="7919" spans="13:13" x14ac:dyDescent="0.25">
      <c r="M7919" s="7"/>
    </row>
    <row r="7920" spans="13:13" x14ac:dyDescent="0.25">
      <c r="M7920" s="7"/>
    </row>
    <row r="7921" spans="13:13" x14ac:dyDescent="0.25">
      <c r="M7921" s="7"/>
    </row>
    <row r="7922" spans="13:13" x14ac:dyDescent="0.25">
      <c r="M7922" s="7"/>
    </row>
    <row r="7923" spans="13:13" x14ac:dyDescent="0.25">
      <c r="M7923" s="7"/>
    </row>
    <row r="7924" spans="13:13" x14ac:dyDescent="0.25">
      <c r="M7924" s="7"/>
    </row>
    <row r="7925" spans="13:13" x14ac:dyDescent="0.25">
      <c r="M7925" s="7"/>
    </row>
    <row r="7926" spans="13:13" x14ac:dyDescent="0.25">
      <c r="M7926" s="7"/>
    </row>
    <row r="7927" spans="13:13" x14ac:dyDescent="0.25">
      <c r="M7927" s="7"/>
    </row>
    <row r="7928" spans="13:13" x14ac:dyDescent="0.25">
      <c r="M7928" s="7"/>
    </row>
    <row r="7929" spans="13:13" x14ac:dyDescent="0.25">
      <c r="M7929" s="7"/>
    </row>
    <row r="7930" spans="13:13" x14ac:dyDescent="0.25">
      <c r="M7930" s="7"/>
    </row>
    <row r="7931" spans="13:13" x14ac:dyDescent="0.25">
      <c r="M7931" s="7"/>
    </row>
    <row r="7932" spans="13:13" x14ac:dyDescent="0.25">
      <c r="M7932" s="7"/>
    </row>
    <row r="7933" spans="13:13" x14ac:dyDescent="0.25">
      <c r="M7933" s="7"/>
    </row>
    <row r="7934" spans="13:13" x14ac:dyDescent="0.25">
      <c r="M7934" s="7"/>
    </row>
    <row r="7935" spans="13:13" x14ac:dyDescent="0.25">
      <c r="M7935" s="7"/>
    </row>
    <row r="7936" spans="13:13" x14ac:dyDescent="0.25">
      <c r="M7936" s="7"/>
    </row>
    <row r="7937" spans="13:13" x14ac:dyDescent="0.25">
      <c r="M7937" s="7"/>
    </row>
    <row r="7938" spans="13:13" x14ac:dyDescent="0.25">
      <c r="M7938" s="7"/>
    </row>
    <row r="7939" spans="13:13" x14ac:dyDescent="0.25">
      <c r="M7939" s="7"/>
    </row>
    <row r="7940" spans="13:13" x14ac:dyDescent="0.25">
      <c r="M7940" s="7"/>
    </row>
    <row r="7941" spans="13:13" x14ac:dyDescent="0.25">
      <c r="M7941" s="7"/>
    </row>
    <row r="7942" spans="13:13" x14ac:dyDescent="0.25">
      <c r="M7942" s="7"/>
    </row>
    <row r="7943" spans="13:13" x14ac:dyDescent="0.25">
      <c r="M7943" s="7"/>
    </row>
    <row r="7944" spans="13:13" x14ac:dyDescent="0.25">
      <c r="M7944" s="7"/>
    </row>
    <row r="7945" spans="13:13" x14ac:dyDescent="0.25">
      <c r="M7945" s="7"/>
    </row>
    <row r="7946" spans="13:13" x14ac:dyDescent="0.25">
      <c r="M7946" s="7"/>
    </row>
    <row r="7947" spans="13:13" x14ac:dyDescent="0.25">
      <c r="M7947" s="7"/>
    </row>
    <row r="7948" spans="13:13" x14ac:dyDescent="0.25">
      <c r="M7948" s="7"/>
    </row>
    <row r="7949" spans="13:13" x14ac:dyDescent="0.25">
      <c r="M7949" s="7"/>
    </row>
    <row r="7950" spans="13:13" x14ac:dyDescent="0.25">
      <c r="M7950" s="7"/>
    </row>
    <row r="7951" spans="13:13" x14ac:dyDescent="0.25">
      <c r="M7951" s="7"/>
    </row>
    <row r="7952" spans="13:13" x14ac:dyDescent="0.25">
      <c r="M7952" s="7"/>
    </row>
    <row r="7953" spans="13:13" x14ac:dyDescent="0.25">
      <c r="M7953" s="7"/>
    </row>
    <row r="7954" spans="13:13" x14ac:dyDescent="0.25">
      <c r="M7954" s="7"/>
    </row>
    <row r="7955" spans="13:13" x14ac:dyDescent="0.25">
      <c r="M7955" s="7"/>
    </row>
    <row r="7956" spans="13:13" x14ac:dyDescent="0.25">
      <c r="M7956" s="7"/>
    </row>
    <row r="7957" spans="13:13" x14ac:dyDescent="0.25">
      <c r="M7957" s="7"/>
    </row>
    <row r="7958" spans="13:13" x14ac:dyDescent="0.25">
      <c r="M7958" s="7"/>
    </row>
    <row r="7959" spans="13:13" x14ac:dyDescent="0.25">
      <c r="M7959" s="7"/>
    </row>
    <row r="7960" spans="13:13" x14ac:dyDescent="0.25">
      <c r="M7960" s="7"/>
    </row>
    <row r="7961" spans="13:13" x14ac:dyDescent="0.25">
      <c r="M7961" s="7"/>
    </row>
    <row r="7962" spans="13:13" x14ac:dyDescent="0.25">
      <c r="M7962" s="7"/>
    </row>
    <row r="7963" spans="13:13" x14ac:dyDescent="0.25">
      <c r="M7963" s="7"/>
    </row>
    <row r="7964" spans="13:13" x14ac:dyDescent="0.25">
      <c r="M7964" s="7"/>
    </row>
    <row r="7965" spans="13:13" x14ac:dyDescent="0.25">
      <c r="M7965" s="7"/>
    </row>
    <row r="7966" spans="13:13" x14ac:dyDescent="0.25">
      <c r="M7966" s="7"/>
    </row>
    <row r="7967" spans="13:13" x14ac:dyDescent="0.25">
      <c r="M7967" s="7"/>
    </row>
    <row r="7968" spans="13:13" x14ac:dyDescent="0.25">
      <c r="M7968" s="7"/>
    </row>
    <row r="7969" spans="13:13" x14ac:dyDescent="0.25">
      <c r="M7969" s="7"/>
    </row>
    <row r="7970" spans="13:13" x14ac:dyDescent="0.25">
      <c r="M7970" s="7"/>
    </row>
    <row r="7971" spans="13:13" x14ac:dyDescent="0.25">
      <c r="M7971" s="7"/>
    </row>
    <row r="7972" spans="13:13" x14ac:dyDescent="0.25">
      <c r="M7972" s="7"/>
    </row>
    <row r="7973" spans="13:13" x14ac:dyDescent="0.25">
      <c r="M7973" s="7"/>
    </row>
    <row r="7974" spans="13:13" x14ac:dyDescent="0.25">
      <c r="M7974" s="7"/>
    </row>
    <row r="7975" spans="13:13" x14ac:dyDescent="0.25">
      <c r="M7975" s="7"/>
    </row>
    <row r="7976" spans="13:13" x14ac:dyDescent="0.25">
      <c r="M7976" s="7"/>
    </row>
    <row r="7977" spans="13:13" x14ac:dyDescent="0.25">
      <c r="M7977" s="7"/>
    </row>
    <row r="7978" spans="13:13" x14ac:dyDescent="0.25">
      <c r="M7978" s="7"/>
    </row>
    <row r="7979" spans="13:13" x14ac:dyDescent="0.25">
      <c r="M7979" s="7"/>
    </row>
    <row r="7980" spans="13:13" x14ac:dyDescent="0.25">
      <c r="M7980" s="7"/>
    </row>
    <row r="7981" spans="13:13" x14ac:dyDescent="0.25">
      <c r="M7981" s="7"/>
    </row>
    <row r="7982" spans="13:13" x14ac:dyDescent="0.25">
      <c r="M7982" s="7"/>
    </row>
    <row r="7983" spans="13:13" x14ac:dyDescent="0.25">
      <c r="M7983" s="7"/>
    </row>
    <row r="7984" spans="13:13" x14ac:dyDescent="0.25">
      <c r="M7984" s="7"/>
    </row>
    <row r="7985" spans="13:13" x14ac:dyDescent="0.25">
      <c r="M7985" s="7"/>
    </row>
    <row r="7986" spans="13:13" x14ac:dyDescent="0.25">
      <c r="M7986" s="7"/>
    </row>
    <row r="7987" spans="13:13" x14ac:dyDescent="0.25">
      <c r="M7987" s="7"/>
    </row>
    <row r="7988" spans="13:13" x14ac:dyDescent="0.25">
      <c r="M7988" s="7"/>
    </row>
    <row r="7989" spans="13:13" x14ac:dyDescent="0.25">
      <c r="M7989" s="7"/>
    </row>
    <row r="7990" spans="13:13" x14ac:dyDescent="0.25">
      <c r="M7990" s="7"/>
    </row>
    <row r="7991" spans="13:13" x14ac:dyDescent="0.25">
      <c r="M7991" s="7"/>
    </row>
    <row r="7992" spans="13:13" x14ac:dyDescent="0.25">
      <c r="M7992" s="7"/>
    </row>
    <row r="7993" spans="13:13" x14ac:dyDescent="0.25">
      <c r="M7993" s="7"/>
    </row>
    <row r="7994" spans="13:13" x14ac:dyDescent="0.25">
      <c r="M7994" s="7"/>
    </row>
    <row r="7995" spans="13:13" x14ac:dyDescent="0.25">
      <c r="M7995" s="7"/>
    </row>
    <row r="7996" spans="13:13" x14ac:dyDescent="0.25">
      <c r="M7996" s="7"/>
    </row>
    <row r="7997" spans="13:13" x14ac:dyDescent="0.25">
      <c r="M7997" s="7"/>
    </row>
    <row r="7998" spans="13:13" x14ac:dyDescent="0.25">
      <c r="M7998" s="7"/>
    </row>
    <row r="7999" spans="13:13" x14ac:dyDescent="0.25">
      <c r="M7999" s="7"/>
    </row>
    <row r="8000" spans="13:13" x14ac:dyDescent="0.25">
      <c r="M8000" s="7"/>
    </row>
    <row r="8001" spans="13:13" x14ac:dyDescent="0.25">
      <c r="M8001" s="7"/>
    </row>
    <row r="8002" spans="13:13" x14ac:dyDescent="0.25">
      <c r="M8002" s="7"/>
    </row>
    <row r="8003" spans="13:13" x14ac:dyDescent="0.25">
      <c r="M8003" s="7"/>
    </row>
    <row r="8004" spans="13:13" x14ac:dyDescent="0.25">
      <c r="M8004" s="7"/>
    </row>
    <row r="8005" spans="13:13" x14ac:dyDescent="0.25">
      <c r="M8005" s="7"/>
    </row>
    <row r="8006" spans="13:13" x14ac:dyDescent="0.25">
      <c r="M8006" s="7"/>
    </row>
    <row r="8007" spans="13:13" x14ac:dyDescent="0.25">
      <c r="M8007" s="7"/>
    </row>
    <row r="8008" spans="13:13" x14ac:dyDescent="0.25">
      <c r="M8008" s="7"/>
    </row>
    <row r="8009" spans="13:13" x14ac:dyDescent="0.25">
      <c r="M8009" s="7"/>
    </row>
    <row r="8010" spans="13:13" x14ac:dyDescent="0.25">
      <c r="M8010" s="7"/>
    </row>
    <row r="8011" spans="13:13" x14ac:dyDescent="0.25">
      <c r="M8011" s="7"/>
    </row>
    <row r="8012" spans="13:13" x14ac:dyDescent="0.25">
      <c r="M8012" s="7"/>
    </row>
    <row r="8013" spans="13:13" x14ac:dyDescent="0.25">
      <c r="M8013" s="7"/>
    </row>
    <row r="8014" spans="13:13" x14ac:dyDescent="0.25">
      <c r="M8014" s="7"/>
    </row>
    <row r="8015" spans="13:13" x14ac:dyDescent="0.25">
      <c r="M8015" s="7"/>
    </row>
    <row r="8016" spans="13:13" x14ac:dyDescent="0.25">
      <c r="M8016" s="7"/>
    </row>
    <row r="8017" spans="13:13" x14ac:dyDescent="0.25">
      <c r="M8017" s="7"/>
    </row>
    <row r="8018" spans="13:13" x14ac:dyDescent="0.25">
      <c r="M8018" s="7"/>
    </row>
    <row r="8019" spans="13:13" x14ac:dyDescent="0.25">
      <c r="M8019" s="7"/>
    </row>
    <row r="8020" spans="13:13" x14ac:dyDescent="0.25">
      <c r="M8020" s="7"/>
    </row>
    <row r="8021" spans="13:13" x14ac:dyDescent="0.25">
      <c r="M8021" s="7"/>
    </row>
    <row r="8022" spans="13:13" x14ac:dyDescent="0.25">
      <c r="M8022" s="7"/>
    </row>
    <row r="8023" spans="13:13" x14ac:dyDescent="0.25">
      <c r="M8023" s="7"/>
    </row>
    <row r="8024" spans="13:13" x14ac:dyDescent="0.25">
      <c r="M8024" s="7"/>
    </row>
    <row r="8025" spans="13:13" x14ac:dyDescent="0.25">
      <c r="M8025" s="7"/>
    </row>
    <row r="8026" spans="13:13" x14ac:dyDescent="0.25">
      <c r="M8026" s="7"/>
    </row>
    <row r="8027" spans="13:13" x14ac:dyDescent="0.25">
      <c r="M8027" s="7"/>
    </row>
    <row r="8028" spans="13:13" x14ac:dyDescent="0.25">
      <c r="M8028" s="7"/>
    </row>
    <row r="8029" spans="13:13" x14ac:dyDescent="0.25">
      <c r="M8029" s="7"/>
    </row>
    <row r="8030" spans="13:13" x14ac:dyDescent="0.25">
      <c r="M8030" s="7"/>
    </row>
    <row r="8031" spans="13:13" x14ac:dyDescent="0.25">
      <c r="M8031" s="7"/>
    </row>
    <row r="8032" spans="13:13" x14ac:dyDescent="0.25">
      <c r="M8032" s="7"/>
    </row>
    <row r="8033" spans="13:13" x14ac:dyDescent="0.25">
      <c r="M8033" s="7"/>
    </row>
    <row r="8034" spans="13:13" x14ac:dyDescent="0.25">
      <c r="M8034" s="7"/>
    </row>
    <row r="8035" spans="13:13" x14ac:dyDescent="0.25">
      <c r="M8035" s="7"/>
    </row>
    <row r="8036" spans="13:13" x14ac:dyDescent="0.25">
      <c r="M8036" s="7"/>
    </row>
    <row r="8037" spans="13:13" x14ac:dyDescent="0.25">
      <c r="M8037" s="7"/>
    </row>
    <row r="8038" spans="13:13" x14ac:dyDescent="0.25">
      <c r="M8038" s="7"/>
    </row>
    <row r="8039" spans="13:13" x14ac:dyDescent="0.25">
      <c r="M8039" s="7"/>
    </row>
    <row r="8040" spans="13:13" x14ac:dyDescent="0.25">
      <c r="M8040" s="7"/>
    </row>
    <row r="8041" spans="13:13" x14ac:dyDescent="0.25">
      <c r="M8041" s="7"/>
    </row>
    <row r="8042" spans="13:13" x14ac:dyDescent="0.25">
      <c r="M8042" s="7"/>
    </row>
    <row r="8043" spans="13:13" x14ac:dyDescent="0.25">
      <c r="M8043" s="7"/>
    </row>
    <row r="8044" spans="13:13" x14ac:dyDescent="0.25">
      <c r="M8044" s="7"/>
    </row>
    <row r="8045" spans="13:13" x14ac:dyDescent="0.25">
      <c r="M8045" s="7"/>
    </row>
    <row r="8046" spans="13:13" x14ac:dyDescent="0.25">
      <c r="M8046" s="7"/>
    </row>
    <row r="8047" spans="13:13" x14ac:dyDescent="0.25">
      <c r="M8047" s="7"/>
    </row>
    <row r="8048" spans="13:13" x14ac:dyDescent="0.25">
      <c r="M8048" s="7"/>
    </row>
    <row r="8049" spans="13:13" x14ac:dyDescent="0.25">
      <c r="M8049" s="7"/>
    </row>
    <row r="8050" spans="13:13" x14ac:dyDescent="0.25">
      <c r="M8050" s="7"/>
    </row>
    <row r="8051" spans="13:13" x14ac:dyDescent="0.25">
      <c r="M8051" s="7"/>
    </row>
    <row r="8052" spans="13:13" x14ac:dyDescent="0.25">
      <c r="M8052" s="7"/>
    </row>
    <row r="8053" spans="13:13" x14ac:dyDescent="0.25">
      <c r="M8053" s="7"/>
    </row>
    <row r="8054" spans="13:13" x14ac:dyDescent="0.25">
      <c r="M8054" s="7"/>
    </row>
    <row r="8055" spans="13:13" x14ac:dyDescent="0.25">
      <c r="M8055" s="7"/>
    </row>
    <row r="8056" spans="13:13" x14ac:dyDescent="0.25">
      <c r="M8056" s="7"/>
    </row>
    <row r="8057" spans="13:13" x14ac:dyDescent="0.25">
      <c r="M8057" s="7"/>
    </row>
    <row r="8058" spans="13:13" x14ac:dyDescent="0.25">
      <c r="M8058" s="7"/>
    </row>
    <row r="8059" spans="13:13" x14ac:dyDescent="0.25">
      <c r="M8059" s="7"/>
    </row>
    <row r="8060" spans="13:13" x14ac:dyDescent="0.25">
      <c r="M8060" s="7"/>
    </row>
    <row r="8061" spans="13:13" x14ac:dyDescent="0.25">
      <c r="M8061" s="7"/>
    </row>
    <row r="8062" spans="13:13" x14ac:dyDescent="0.25">
      <c r="M8062" s="7"/>
    </row>
    <row r="8063" spans="13:13" x14ac:dyDescent="0.25">
      <c r="M8063" s="7"/>
    </row>
    <row r="8064" spans="13:13" x14ac:dyDescent="0.25">
      <c r="M8064" s="7"/>
    </row>
    <row r="8065" spans="13:13" x14ac:dyDescent="0.25">
      <c r="M8065" s="7"/>
    </row>
    <row r="8066" spans="13:13" x14ac:dyDescent="0.25">
      <c r="M8066" s="7"/>
    </row>
    <row r="8067" spans="13:13" x14ac:dyDescent="0.25">
      <c r="M8067" s="7"/>
    </row>
    <row r="8068" spans="13:13" x14ac:dyDescent="0.25">
      <c r="M8068" s="7"/>
    </row>
    <row r="8069" spans="13:13" x14ac:dyDescent="0.25">
      <c r="M8069" s="7"/>
    </row>
    <row r="8070" spans="13:13" x14ac:dyDescent="0.25">
      <c r="M8070" s="7"/>
    </row>
    <row r="8071" spans="13:13" x14ac:dyDescent="0.25">
      <c r="M8071" s="7"/>
    </row>
    <row r="8072" spans="13:13" x14ac:dyDescent="0.25">
      <c r="M8072" s="7"/>
    </row>
    <row r="8073" spans="13:13" x14ac:dyDescent="0.25">
      <c r="M8073" s="7"/>
    </row>
    <row r="8074" spans="13:13" x14ac:dyDescent="0.25">
      <c r="M8074" s="7"/>
    </row>
    <row r="8075" spans="13:13" x14ac:dyDescent="0.25">
      <c r="M8075" s="7"/>
    </row>
    <row r="8076" spans="13:13" x14ac:dyDescent="0.25">
      <c r="M8076" s="7"/>
    </row>
    <row r="8077" spans="13:13" x14ac:dyDescent="0.25">
      <c r="M8077" s="7"/>
    </row>
    <row r="8078" spans="13:13" x14ac:dyDescent="0.25">
      <c r="M8078" s="7"/>
    </row>
    <row r="8079" spans="13:13" x14ac:dyDescent="0.25">
      <c r="M8079" s="7"/>
    </row>
    <row r="8080" spans="13:13" x14ac:dyDescent="0.25">
      <c r="M8080" s="7"/>
    </row>
    <row r="8081" spans="13:13" x14ac:dyDescent="0.25">
      <c r="M8081" s="7"/>
    </row>
    <row r="8082" spans="13:13" x14ac:dyDescent="0.25">
      <c r="M8082" s="7"/>
    </row>
    <row r="8083" spans="13:13" x14ac:dyDescent="0.25">
      <c r="M8083" s="7"/>
    </row>
    <row r="8084" spans="13:13" x14ac:dyDescent="0.25">
      <c r="M8084" s="7"/>
    </row>
    <row r="8085" spans="13:13" x14ac:dyDescent="0.25">
      <c r="M8085" s="7"/>
    </row>
    <row r="8086" spans="13:13" x14ac:dyDescent="0.25">
      <c r="M8086" s="7"/>
    </row>
    <row r="8087" spans="13:13" x14ac:dyDescent="0.25">
      <c r="M8087" s="7"/>
    </row>
    <row r="8088" spans="13:13" x14ac:dyDescent="0.25">
      <c r="M8088" s="7"/>
    </row>
    <row r="8089" spans="13:13" x14ac:dyDescent="0.25">
      <c r="M8089" s="7"/>
    </row>
    <row r="8090" spans="13:13" x14ac:dyDescent="0.25">
      <c r="M8090" s="7"/>
    </row>
    <row r="8091" spans="13:13" x14ac:dyDescent="0.25">
      <c r="M8091" s="7"/>
    </row>
    <row r="8092" spans="13:13" x14ac:dyDescent="0.25">
      <c r="M8092" s="7"/>
    </row>
    <row r="8093" spans="13:13" x14ac:dyDescent="0.25">
      <c r="M8093" s="7"/>
    </row>
    <row r="8094" spans="13:13" x14ac:dyDescent="0.25">
      <c r="M8094" s="7"/>
    </row>
    <row r="8095" spans="13:13" x14ac:dyDescent="0.25">
      <c r="M8095" s="7"/>
    </row>
    <row r="8096" spans="13:13" x14ac:dyDescent="0.25">
      <c r="M8096" s="7"/>
    </row>
    <row r="8097" spans="13:13" x14ac:dyDescent="0.25">
      <c r="M8097" s="7"/>
    </row>
    <row r="8098" spans="13:13" x14ac:dyDescent="0.25">
      <c r="M8098" s="7"/>
    </row>
    <row r="8099" spans="13:13" x14ac:dyDescent="0.25">
      <c r="M8099" s="7"/>
    </row>
    <row r="8100" spans="13:13" x14ac:dyDescent="0.25">
      <c r="M8100" s="7"/>
    </row>
    <row r="8101" spans="13:13" x14ac:dyDescent="0.25">
      <c r="M8101" s="7"/>
    </row>
    <row r="8102" spans="13:13" x14ac:dyDescent="0.25">
      <c r="M8102" s="7"/>
    </row>
    <row r="8103" spans="13:13" x14ac:dyDescent="0.25">
      <c r="M8103" s="7"/>
    </row>
    <row r="8104" spans="13:13" x14ac:dyDescent="0.25">
      <c r="M8104" s="7"/>
    </row>
    <row r="8105" spans="13:13" x14ac:dyDescent="0.25">
      <c r="M8105" s="7"/>
    </row>
    <row r="8106" spans="13:13" x14ac:dyDescent="0.25">
      <c r="M8106" s="7"/>
    </row>
    <row r="8107" spans="13:13" x14ac:dyDescent="0.25">
      <c r="M8107" s="7"/>
    </row>
    <row r="8108" spans="13:13" x14ac:dyDescent="0.25">
      <c r="M8108" s="7"/>
    </row>
    <row r="8109" spans="13:13" x14ac:dyDescent="0.25">
      <c r="M8109" s="7"/>
    </row>
    <row r="8110" spans="13:13" x14ac:dyDescent="0.25">
      <c r="M8110" s="7"/>
    </row>
    <row r="8111" spans="13:13" x14ac:dyDescent="0.25">
      <c r="M8111" s="7"/>
    </row>
    <row r="8112" spans="13:13" x14ac:dyDescent="0.25">
      <c r="M8112" s="7"/>
    </row>
    <row r="8113" spans="13:13" x14ac:dyDescent="0.25">
      <c r="M8113" s="7"/>
    </row>
    <row r="8114" spans="13:13" x14ac:dyDescent="0.25">
      <c r="M8114" s="7"/>
    </row>
    <row r="8115" spans="13:13" x14ac:dyDescent="0.25">
      <c r="M8115" s="7"/>
    </row>
    <row r="8116" spans="13:13" x14ac:dyDescent="0.25">
      <c r="M8116" s="7"/>
    </row>
    <row r="8117" spans="13:13" x14ac:dyDescent="0.25">
      <c r="M8117" s="7"/>
    </row>
    <row r="8118" spans="13:13" x14ac:dyDescent="0.25">
      <c r="M8118" s="7"/>
    </row>
    <row r="8119" spans="13:13" x14ac:dyDescent="0.25">
      <c r="M8119" s="7"/>
    </row>
    <row r="8120" spans="13:13" x14ac:dyDescent="0.25">
      <c r="M8120" s="7"/>
    </row>
    <row r="8121" spans="13:13" x14ac:dyDescent="0.25">
      <c r="M8121" s="7"/>
    </row>
    <row r="8122" spans="13:13" x14ac:dyDescent="0.25">
      <c r="M8122" s="7"/>
    </row>
    <row r="8123" spans="13:13" x14ac:dyDescent="0.25">
      <c r="M8123" s="7"/>
    </row>
    <row r="8124" spans="13:13" x14ac:dyDescent="0.25">
      <c r="M8124" s="7"/>
    </row>
    <row r="8125" spans="13:13" x14ac:dyDescent="0.25">
      <c r="M8125" s="7"/>
    </row>
    <row r="8126" spans="13:13" x14ac:dyDescent="0.25">
      <c r="M8126" s="7"/>
    </row>
    <row r="8127" spans="13:13" x14ac:dyDescent="0.25">
      <c r="M8127" s="7"/>
    </row>
    <row r="8128" spans="13:13" x14ac:dyDescent="0.25">
      <c r="M8128" s="7"/>
    </row>
    <row r="8129" spans="13:13" x14ac:dyDescent="0.25">
      <c r="M8129" s="7"/>
    </row>
    <row r="8130" spans="13:13" x14ac:dyDescent="0.25">
      <c r="M8130" s="7"/>
    </row>
    <row r="8131" spans="13:13" x14ac:dyDescent="0.25">
      <c r="M8131" s="7"/>
    </row>
    <row r="8132" spans="13:13" x14ac:dyDescent="0.25">
      <c r="M8132" s="7"/>
    </row>
    <row r="8133" spans="13:13" x14ac:dyDescent="0.25">
      <c r="M8133" s="7"/>
    </row>
    <row r="8134" spans="13:13" x14ac:dyDescent="0.25">
      <c r="M8134" s="7"/>
    </row>
    <row r="8135" spans="13:13" x14ac:dyDescent="0.25">
      <c r="M8135" s="7"/>
    </row>
    <row r="8136" spans="13:13" x14ac:dyDescent="0.25">
      <c r="M8136" s="7"/>
    </row>
    <row r="8137" spans="13:13" x14ac:dyDescent="0.25">
      <c r="M8137" s="7"/>
    </row>
    <row r="8138" spans="13:13" x14ac:dyDescent="0.25">
      <c r="M8138" s="7"/>
    </row>
    <row r="8139" spans="13:13" x14ac:dyDescent="0.25">
      <c r="M8139" s="7"/>
    </row>
    <row r="8140" spans="13:13" x14ac:dyDescent="0.25">
      <c r="M8140" s="7"/>
    </row>
    <row r="8141" spans="13:13" x14ac:dyDescent="0.25">
      <c r="M8141" s="7"/>
    </row>
    <row r="8142" spans="13:13" x14ac:dyDescent="0.25">
      <c r="M8142" s="7"/>
    </row>
    <row r="8143" spans="13:13" x14ac:dyDescent="0.25">
      <c r="M8143" s="7"/>
    </row>
    <row r="8144" spans="13:13" x14ac:dyDescent="0.25">
      <c r="M8144" s="7"/>
    </row>
    <row r="8145" spans="13:13" x14ac:dyDescent="0.25">
      <c r="M8145" s="7"/>
    </row>
    <row r="8146" spans="13:13" x14ac:dyDescent="0.25">
      <c r="M8146" s="7"/>
    </row>
    <row r="8147" spans="13:13" x14ac:dyDescent="0.25">
      <c r="M8147" s="7"/>
    </row>
    <row r="8148" spans="13:13" x14ac:dyDescent="0.25">
      <c r="M8148" s="7"/>
    </row>
    <row r="8149" spans="13:13" x14ac:dyDescent="0.25">
      <c r="M8149" s="7"/>
    </row>
    <row r="8150" spans="13:13" x14ac:dyDescent="0.25">
      <c r="M8150" s="7"/>
    </row>
    <row r="8151" spans="13:13" x14ac:dyDescent="0.25">
      <c r="M8151" s="7"/>
    </row>
    <row r="8152" spans="13:13" x14ac:dyDescent="0.25">
      <c r="M8152" s="7"/>
    </row>
    <row r="8153" spans="13:13" x14ac:dyDescent="0.25">
      <c r="M8153" s="7"/>
    </row>
    <row r="8154" spans="13:13" x14ac:dyDescent="0.25">
      <c r="M8154" s="7"/>
    </row>
    <row r="8155" spans="13:13" x14ac:dyDescent="0.25">
      <c r="M8155" s="7"/>
    </row>
    <row r="8156" spans="13:13" x14ac:dyDescent="0.25">
      <c r="M8156" s="7"/>
    </row>
    <row r="8157" spans="13:13" x14ac:dyDescent="0.25">
      <c r="M8157" s="7"/>
    </row>
    <row r="8158" spans="13:13" x14ac:dyDescent="0.25">
      <c r="M8158" s="7"/>
    </row>
    <row r="8159" spans="13:13" x14ac:dyDescent="0.25">
      <c r="M8159" s="7"/>
    </row>
    <row r="8160" spans="13:13" x14ac:dyDescent="0.25">
      <c r="M8160" s="7"/>
    </row>
    <row r="8161" spans="13:13" x14ac:dyDescent="0.25">
      <c r="M8161" s="7"/>
    </row>
    <row r="8162" spans="13:13" x14ac:dyDescent="0.25">
      <c r="M8162" s="7"/>
    </row>
    <row r="8163" spans="13:13" x14ac:dyDescent="0.25">
      <c r="M8163" s="7"/>
    </row>
    <row r="8164" spans="13:13" x14ac:dyDescent="0.25">
      <c r="M8164" s="7"/>
    </row>
    <row r="8165" spans="13:13" x14ac:dyDescent="0.25">
      <c r="M8165" s="7"/>
    </row>
    <row r="8166" spans="13:13" x14ac:dyDescent="0.25">
      <c r="M8166" s="7"/>
    </row>
    <row r="8167" spans="13:13" x14ac:dyDescent="0.25">
      <c r="M8167" s="7"/>
    </row>
    <row r="8168" spans="13:13" x14ac:dyDescent="0.25">
      <c r="M8168" s="7"/>
    </row>
    <row r="8169" spans="13:13" x14ac:dyDescent="0.25">
      <c r="M8169" s="7"/>
    </row>
    <row r="8170" spans="13:13" x14ac:dyDescent="0.25">
      <c r="M8170" s="7"/>
    </row>
    <row r="8171" spans="13:13" x14ac:dyDescent="0.25">
      <c r="M8171" s="7"/>
    </row>
    <row r="8172" spans="13:13" x14ac:dyDescent="0.25">
      <c r="M8172" s="7"/>
    </row>
    <row r="8173" spans="13:13" x14ac:dyDescent="0.25">
      <c r="M8173" s="7"/>
    </row>
    <row r="8174" spans="13:13" x14ac:dyDescent="0.25">
      <c r="M8174" s="7"/>
    </row>
    <row r="8175" spans="13:13" x14ac:dyDescent="0.25">
      <c r="M8175" s="7"/>
    </row>
    <row r="8176" spans="13:13" x14ac:dyDescent="0.25">
      <c r="M8176" s="7"/>
    </row>
    <row r="8177" spans="13:13" x14ac:dyDescent="0.25">
      <c r="M8177" s="7"/>
    </row>
    <row r="8178" spans="13:13" x14ac:dyDescent="0.25">
      <c r="M8178" s="7"/>
    </row>
    <row r="8179" spans="13:13" x14ac:dyDescent="0.25">
      <c r="M8179" s="7"/>
    </row>
    <row r="8180" spans="13:13" x14ac:dyDescent="0.25">
      <c r="M8180" s="7"/>
    </row>
    <row r="8181" spans="13:13" x14ac:dyDescent="0.25">
      <c r="M8181" s="7"/>
    </row>
    <row r="8182" spans="13:13" x14ac:dyDescent="0.25">
      <c r="M8182" s="7"/>
    </row>
    <row r="8183" spans="13:13" x14ac:dyDescent="0.25">
      <c r="M8183" s="7"/>
    </row>
    <row r="8184" spans="13:13" x14ac:dyDescent="0.25">
      <c r="M8184" s="7"/>
    </row>
    <row r="8185" spans="13:13" x14ac:dyDescent="0.25">
      <c r="M8185" s="7"/>
    </row>
    <row r="8186" spans="13:13" x14ac:dyDescent="0.25">
      <c r="M8186" s="7"/>
    </row>
    <row r="8187" spans="13:13" x14ac:dyDescent="0.25">
      <c r="M8187" s="7"/>
    </row>
    <row r="8188" spans="13:13" x14ac:dyDescent="0.25">
      <c r="M8188" s="7"/>
    </row>
    <row r="8189" spans="13:13" x14ac:dyDescent="0.25">
      <c r="M8189" s="7"/>
    </row>
    <row r="8190" spans="13:13" x14ac:dyDescent="0.25">
      <c r="M8190" s="7"/>
    </row>
    <row r="8191" spans="13:13" x14ac:dyDescent="0.25">
      <c r="M8191" s="7"/>
    </row>
    <row r="8192" spans="13:13" x14ac:dyDescent="0.25">
      <c r="M8192" s="7"/>
    </row>
    <row r="8193" spans="13:13" x14ac:dyDescent="0.25">
      <c r="M8193" s="7"/>
    </row>
    <row r="8194" spans="13:13" x14ac:dyDescent="0.25">
      <c r="M8194" s="7"/>
    </row>
    <row r="8195" spans="13:13" x14ac:dyDescent="0.25">
      <c r="M8195" s="7"/>
    </row>
    <row r="8196" spans="13:13" x14ac:dyDescent="0.25">
      <c r="M8196" s="7"/>
    </row>
    <row r="8197" spans="13:13" x14ac:dyDescent="0.25">
      <c r="M8197" s="7"/>
    </row>
    <row r="8198" spans="13:13" x14ac:dyDescent="0.25">
      <c r="M8198" s="7"/>
    </row>
    <row r="8199" spans="13:13" x14ac:dyDescent="0.25">
      <c r="M8199" s="7"/>
    </row>
    <row r="8200" spans="13:13" x14ac:dyDescent="0.25">
      <c r="M8200" s="7"/>
    </row>
    <row r="8201" spans="13:13" x14ac:dyDescent="0.25">
      <c r="M8201" s="7"/>
    </row>
    <row r="8202" spans="13:13" x14ac:dyDescent="0.25">
      <c r="M8202" s="7"/>
    </row>
    <row r="8203" spans="13:13" x14ac:dyDescent="0.25">
      <c r="M8203" s="7"/>
    </row>
    <row r="8204" spans="13:13" x14ac:dyDescent="0.25">
      <c r="M8204" s="7"/>
    </row>
    <row r="8205" spans="13:13" x14ac:dyDescent="0.25">
      <c r="M8205" s="7"/>
    </row>
    <row r="8206" spans="13:13" x14ac:dyDescent="0.25">
      <c r="M8206" s="7"/>
    </row>
    <row r="8207" spans="13:13" x14ac:dyDescent="0.25">
      <c r="M8207" s="7"/>
    </row>
    <row r="8208" spans="13:13" x14ac:dyDescent="0.25">
      <c r="M8208" s="7"/>
    </row>
    <row r="8209" spans="13:13" x14ac:dyDescent="0.25">
      <c r="M8209" s="7"/>
    </row>
    <row r="8210" spans="13:13" x14ac:dyDescent="0.25">
      <c r="M8210" s="7"/>
    </row>
    <row r="8211" spans="13:13" x14ac:dyDescent="0.25">
      <c r="M8211" s="7"/>
    </row>
    <row r="8212" spans="13:13" x14ac:dyDescent="0.25">
      <c r="M8212" s="7"/>
    </row>
    <row r="8213" spans="13:13" x14ac:dyDescent="0.25">
      <c r="M8213" s="7"/>
    </row>
    <row r="8214" spans="13:13" x14ac:dyDescent="0.25">
      <c r="M8214" s="7"/>
    </row>
    <row r="8215" spans="13:13" x14ac:dyDescent="0.25">
      <c r="M8215" s="7"/>
    </row>
    <row r="8216" spans="13:13" x14ac:dyDescent="0.25">
      <c r="M8216" s="7"/>
    </row>
    <row r="8217" spans="13:13" x14ac:dyDescent="0.25">
      <c r="M8217" s="7"/>
    </row>
    <row r="8218" spans="13:13" x14ac:dyDescent="0.25">
      <c r="M8218" s="7"/>
    </row>
    <row r="8219" spans="13:13" x14ac:dyDescent="0.25">
      <c r="M8219" s="7"/>
    </row>
    <row r="8220" spans="13:13" x14ac:dyDescent="0.25">
      <c r="M8220" s="7"/>
    </row>
    <row r="8221" spans="13:13" x14ac:dyDescent="0.25">
      <c r="M8221" s="7"/>
    </row>
    <row r="8222" spans="13:13" x14ac:dyDescent="0.25">
      <c r="M8222" s="7"/>
    </row>
    <row r="8223" spans="13:13" x14ac:dyDescent="0.25">
      <c r="M8223" s="7"/>
    </row>
    <row r="8224" spans="13:13" x14ac:dyDescent="0.25">
      <c r="M8224" s="7"/>
    </row>
    <row r="8225" spans="13:13" x14ac:dyDescent="0.25">
      <c r="M8225" s="7"/>
    </row>
    <row r="8226" spans="13:13" x14ac:dyDescent="0.25">
      <c r="M8226" s="7"/>
    </row>
    <row r="8227" spans="13:13" x14ac:dyDescent="0.25">
      <c r="M8227" s="7"/>
    </row>
    <row r="8228" spans="13:13" x14ac:dyDescent="0.25">
      <c r="M8228" s="7"/>
    </row>
    <row r="8229" spans="13:13" x14ac:dyDescent="0.25">
      <c r="M8229" s="7"/>
    </row>
    <row r="8230" spans="13:13" x14ac:dyDescent="0.25">
      <c r="M8230" s="7"/>
    </row>
    <row r="8231" spans="13:13" x14ac:dyDescent="0.25">
      <c r="M8231" s="7"/>
    </row>
    <row r="8232" spans="13:13" x14ac:dyDescent="0.25">
      <c r="M8232" s="7"/>
    </row>
    <row r="8233" spans="13:13" x14ac:dyDescent="0.25">
      <c r="M8233" s="7"/>
    </row>
    <row r="8234" spans="13:13" x14ac:dyDescent="0.25">
      <c r="M8234" s="7"/>
    </row>
    <row r="8235" spans="13:13" x14ac:dyDescent="0.25">
      <c r="M8235" s="7"/>
    </row>
    <row r="8236" spans="13:13" x14ac:dyDescent="0.25">
      <c r="M8236" s="7"/>
    </row>
    <row r="8237" spans="13:13" x14ac:dyDescent="0.25">
      <c r="M8237" s="7"/>
    </row>
    <row r="8238" spans="13:13" x14ac:dyDescent="0.25">
      <c r="M8238" s="7"/>
    </row>
    <row r="8239" spans="13:13" x14ac:dyDescent="0.25">
      <c r="M8239" s="7"/>
    </row>
    <row r="8240" spans="13:13" x14ac:dyDescent="0.25">
      <c r="M8240" s="7"/>
    </row>
    <row r="8241" spans="13:13" x14ac:dyDescent="0.25">
      <c r="M8241" s="7"/>
    </row>
    <row r="8242" spans="13:13" x14ac:dyDescent="0.25">
      <c r="M8242" s="7"/>
    </row>
    <row r="8243" spans="13:13" x14ac:dyDescent="0.25">
      <c r="M8243" s="7"/>
    </row>
    <row r="8244" spans="13:13" x14ac:dyDescent="0.25">
      <c r="M8244" s="7"/>
    </row>
    <row r="8245" spans="13:13" x14ac:dyDescent="0.25">
      <c r="M8245" s="7"/>
    </row>
    <row r="8246" spans="13:13" x14ac:dyDescent="0.25">
      <c r="M8246" s="7"/>
    </row>
    <row r="8247" spans="13:13" x14ac:dyDescent="0.25">
      <c r="M8247" s="7"/>
    </row>
    <row r="8248" spans="13:13" x14ac:dyDescent="0.25">
      <c r="M8248" s="7"/>
    </row>
    <row r="8249" spans="13:13" x14ac:dyDescent="0.25">
      <c r="M8249" s="7"/>
    </row>
    <row r="8250" spans="13:13" x14ac:dyDescent="0.25">
      <c r="M8250" s="7"/>
    </row>
    <row r="8251" spans="13:13" x14ac:dyDescent="0.25">
      <c r="M8251" s="7"/>
    </row>
    <row r="8252" spans="13:13" x14ac:dyDescent="0.25">
      <c r="M8252" s="7"/>
    </row>
    <row r="8253" spans="13:13" x14ac:dyDescent="0.25">
      <c r="M8253" s="7"/>
    </row>
    <row r="8254" spans="13:13" x14ac:dyDescent="0.25">
      <c r="M8254" s="7"/>
    </row>
    <row r="8255" spans="13:13" x14ac:dyDescent="0.25">
      <c r="M8255" s="7"/>
    </row>
    <row r="8256" spans="13:13" x14ac:dyDescent="0.25">
      <c r="M8256" s="7"/>
    </row>
    <row r="8257" spans="13:13" x14ac:dyDescent="0.25">
      <c r="M8257" s="7"/>
    </row>
    <row r="8258" spans="13:13" x14ac:dyDescent="0.25">
      <c r="M8258" s="7"/>
    </row>
    <row r="8259" spans="13:13" x14ac:dyDescent="0.25">
      <c r="M8259" s="7"/>
    </row>
    <row r="8260" spans="13:13" x14ac:dyDescent="0.25">
      <c r="M8260" s="7"/>
    </row>
    <row r="8261" spans="13:13" x14ac:dyDescent="0.25">
      <c r="M8261" s="7"/>
    </row>
    <row r="8262" spans="13:13" x14ac:dyDescent="0.25">
      <c r="M8262" s="7"/>
    </row>
    <row r="8263" spans="13:13" x14ac:dyDescent="0.25">
      <c r="M8263" s="7"/>
    </row>
    <row r="8264" spans="13:13" x14ac:dyDescent="0.25">
      <c r="M8264" s="7"/>
    </row>
    <row r="8265" spans="13:13" x14ac:dyDescent="0.25">
      <c r="M8265" s="7"/>
    </row>
    <row r="8266" spans="13:13" x14ac:dyDescent="0.25">
      <c r="M8266" s="7"/>
    </row>
    <row r="8267" spans="13:13" x14ac:dyDescent="0.25">
      <c r="M8267" s="7"/>
    </row>
    <row r="8268" spans="13:13" x14ac:dyDescent="0.25">
      <c r="M8268" s="7"/>
    </row>
    <row r="8269" spans="13:13" x14ac:dyDescent="0.25">
      <c r="M8269" s="7"/>
    </row>
    <row r="8270" spans="13:13" x14ac:dyDescent="0.25">
      <c r="M8270" s="7"/>
    </row>
    <row r="8271" spans="13:13" x14ac:dyDescent="0.25">
      <c r="M8271" s="7"/>
    </row>
    <row r="8272" spans="13:13" x14ac:dyDescent="0.25">
      <c r="M8272" s="7"/>
    </row>
    <row r="8273" spans="13:13" x14ac:dyDescent="0.25">
      <c r="M8273" s="7"/>
    </row>
    <row r="8274" spans="13:13" x14ac:dyDescent="0.25">
      <c r="M8274" s="7"/>
    </row>
    <row r="8275" spans="13:13" x14ac:dyDescent="0.25">
      <c r="M8275" s="7"/>
    </row>
    <row r="8276" spans="13:13" x14ac:dyDescent="0.25">
      <c r="M8276" s="7"/>
    </row>
    <row r="8277" spans="13:13" x14ac:dyDescent="0.25">
      <c r="M8277" s="7"/>
    </row>
    <row r="8278" spans="13:13" x14ac:dyDescent="0.25">
      <c r="M8278" s="7"/>
    </row>
    <row r="8279" spans="13:13" x14ac:dyDescent="0.25">
      <c r="M8279" s="7"/>
    </row>
    <row r="8280" spans="13:13" x14ac:dyDescent="0.25">
      <c r="M8280" s="7"/>
    </row>
    <row r="8281" spans="13:13" x14ac:dyDescent="0.25">
      <c r="M8281" s="7"/>
    </row>
    <row r="8282" spans="13:13" x14ac:dyDescent="0.25">
      <c r="M8282" s="7"/>
    </row>
    <row r="8283" spans="13:13" x14ac:dyDescent="0.25">
      <c r="M8283" s="7"/>
    </row>
    <row r="8284" spans="13:13" x14ac:dyDescent="0.25">
      <c r="M8284" s="7"/>
    </row>
    <row r="8285" spans="13:13" x14ac:dyDescent="0.25">
      <c r="M8285" s="7"/>
    </row>
    <row r="8286" spans="13:13" x14ac:dyDescent="0.25">
      <c r="M8286" s="7"/>
    </row>
    <row r="8287" spans="13:13" x14ac:dyDescent="0.25">
      <c r="M8287" s="7"/>
    </row>
    <row r="8288" spans="13:13" x14ac:dyDescent="0.25">
      <c r="M8288" s="7"/>
    </row>
    <row r="8289" spans="13:13" x14ac:dyDescent="0.25">
      <c r="M8289" s="7"/>
    </row>
    <row r="8290" spans="13:13" x14ac:dyDescent="0.25">
      <c r="M8290" s="7"/>
    </row>
    <row r="8291" spans="13:13" x14ac:dyDescent="0.25">
      <c r="M8291" s="7"/>
    </row>
    <row r="8292" spans="13:13" x14ac:dyDescent="0.25">
      <c r="M8292" s="7"/>
    </row>
    <row r="8293" spans="13:13" x14ac:dyDescent="0.25">
      <c r="M8293" s="7"/>
    </row>
    <row r="8294" spans="13:13" x14ac:dyDescent="0.25">
      <c r="M8294" s="7"/>
    </row>
    <row r="8295" spans="13:13" x14ac:dyDescent="0.25">
      <c r="M8295" s="7"/>
    </row>
    <row r="8296" spans="13:13" x14ac:dyDescent="0.25">
      <c r="M8296" s="7"/>
    </row>
    <row r="8297" spans="13:13" x14ac:dyDescent="0.25">
      <c r="M8297" s="7"/>
    </row>
    <row r="8298" spans="13:13" x14ac:dyDescent="0.25">
      <c r="M8298" s="7"/>
    </row>
    <row r="8299" spans="13:13" x14ac:dyDescent="0.25">
      <c r="M8299" s="7"/>
    </row>
    <row r="8300" spans="13:13" x14ac:dyDescent="0.25">
      <c r="M8300" s="7"/>
    </row>
    <row r="8301" spans="13:13" x14ac:dyDescent="0.25">
      <c r="M8301" s="7"/>
    </row>
    <row r="8302" spans="13:13" x14ac:dyDescent="0.25">
      <c r="M8302" s="7"/>
    </row>
    <row r="8303" spans="13:13" x14ac:dyDescent="0.25">
      <c r="M8303" s="7"/>
    </row>
    <row r="8304" spans="13:13" x14ac:dyDescent="0.25">
      <c r="M8304" s="7"/>
    </row>
    <row r="8305" spans="13:13" x14ac:dyDescent="0.25">
      <c r="M8305" s="7"/>
    </row>
    <row r="8306" spans="13:13" x14ac:dyDescent="0.25">
      <c r="M8306" s="7"/>
    </row>
    <row r="8307" spans="13:13" x14ac:dyDescent="0.25">
      <c r="M8307" s="7"/>
    </row>
    <row r="8308" spans="13:13" x14ac:dyDescent="0.25">
      <c r="M8308" s="7"/>
    </row>
    <row r="8309" spans="13:13" x14ac:dyDescent="0.25">
      <c r="M8309" s="7"/>
    </row>
    <row r="8310" spans="13:13" x14ac:dyDescent="0.25">
      <c r="M8310" s="7"/>
    </row>
    <row r="8311" spans="13:13" x14ac:dyDescent="0.25">
      <c r="M8311" s="7"/>
    </row>
    <row r="8312" spans="13:13" x14ac:dyDescent="0.25">
      <c r="M8312" s="7"/>
    </row>
    <row r="8313" spans="13:13" x14ac:dyDescent="0.25">
      <c r="M8313" s="7"/>
    </row>
    <row r="8314" spans="13:13" x14ac:dyDescent="0.25">
      <c r="M8314" s="7"/>
    </row>
    <row r="8315" spans="13:13" x14ac:dyDescent="0.25">
      <c r="M8315" s="7"/>
    </row>
    <row r="8316" spans="13:13" x14ac:dyDescent="0.25">
      <c r="M8316" s="7"/>
    </row>
    <row r="8317" spans="13:13" x14ac:dyDescent="0.25">
      <c r="M8317" s="7"/>
    </row>
    <row r="8318" spans="13:13" x14ac:dyDescent="0.25">
      <c r="M8318" s="7"/>
    </row>
    <row r="8319" spans="13:13" x14ac:dyDescent="0.25">
      <c r="M8319" s="7"/>
    </row>
    <row r="8320" spans="13:13" x14ac:dyDescent="0.25">
      <c r="M8320" s="7"/>
    </row>
    <row r="8321" spans="13:13" x14ac:dyDescent="0.25">
      <c r="M8321" s="7"/>
    </row>
    <row r="8322" spans="13:13" x14ac:dyDescent="0.25">
      <c r="M8322" s="7"/>
    </row>
    <row r="8323" spans="13:13" x14ac:dyDescent="0.25">
      <c r="M8323" s="7"/>
    </row>
    <row r="8324" spans="13:13" x14ac:dyDescent="0.25">
      <c r="M8324" s="7"/>
    </row>
    <row r="8325" spans="13:13" x14ac:dyDescent="0.25">
      <c r="M8325" s="7"/>
    </row>
    <row r="8326" spans="13:13" x14ac:dyDescent="0.25">
      <c r="M8326" s="7"/>
    </row>
    <row r="8327" spans="13:13" x14ac:dyDescent="0.25">
      <c r="M8327" s="7"/>
    </row>
    <row r="8328" spans="13:13" x14ac:dyDescent="0.25">
      <c r="M8328" s="7"/>
    </row>
    <row r="8329" spans="13:13" x14ac:dyDescent="0.25">
      <c r="M8329" s="7"/>
    </row>
    <row r="8330" spans="13:13" x14ac:dyDescent="0.25">
      <c r="M8330" s="7"/>
    </row>
    <row r="8331" spans="13:13" x14ac:dyDescent="0.25">
      <c r="M8331" s="7"/>
    </row>
    <row r="8332" spans="13:13" x14ac:dyDescent="0.25">
      <c r="M8332" s="7"/>
    </row>
    <row r="8333" spans="13:13" x14ac:dyDescent="0.25">
      <c r="M8333" s="7"/>
    </row>
    <row r="8334" spans="13:13" x14ac:dyDescent="0.25">
      <c r="M8334" s="7"/>
    </row>
    <row r="8335" spans="13:13" x14ac:dyDescent="0.25">
      <c r="M8335" s="7"/>
    </row>
    <row r="8336" spans="13:13" x14ac:dyDescent="0.25">
      <c r="M8336" s="7"/>
    </row>
    <row r="8337" spans="13:13" x14ac:dyDescent="0.25">
      <c r="M8337" s="7"/>
    </row>
    <row r="8338" spans="13:13" x14ac:dyDescent="0.25">
      <c r="M8338" s="7"/>
    </row>
    <row r="8339" spans="13:13" x14ac:dyDescent="0.25">
      <c r="M8339" s="7"/>
    </row>
    <row r="8340" spans="13:13" x14ac:dyDescent="0.25">
      <c r="M8340" s="7"/>
    </row>
    <row r="8341" spans="13:13" x14ac:dyDescent="0.25">
      <c r="M8341" s="7"/>
    </row>
    <row r="8342" spans="13:13" x14ac:dyDescent="0.25">
      <c r="M8342" s="7"/>
    </row>
    <row r="8343" spans="13:13" x14ac:dyDescent="0.25">
      <c r="M8343" s="7"/>
    </row>
    <row r="8344" spans="13:13" x14ac:dyDescent="0.25">
      <c r="M8344" s="7"/>
    </row>
    <row r="8345" spans="13:13" x14ac:dyDescent="0.25">
      <c r="M8345" s="7"/>
    </row>
    <row r="8346" spans="13:13" x14ac:dyDescent="0.25">
      <c r="M8346" s="7"/>
    </row>
    <row r="8347" spans="13:13" x14ac:dyDescent="0.25">
      <c r="M8347" s="7"/>
    </row>
    <row r="8348" spans="13:13" x14ac:dyDescent="0.25">
      <c r="M8348" s="7"/>
    </row>
    <row r="8349" spans="13:13" x14ac:dyDescent="0.25">
      <c r="M8349" s="7"/>
    </row>
    <row r="8350" spans="13:13" x14ac:dyDescent="0.25">
      <c r="M8350" s="7"/>
    </row>
    <row r="8351" spans="13:13" x14ac:dyDescent="0.25">
      <c r="M8351" s="7"/>
    </row>
    <row r="8352" spans="13:13" x14ac:dyDescent="0.25">
      <c r="M8352" s="7"/>
    </row>
    <row r="8353" spans="13:13" x14ac:dyDescent="0.25">
      <c r="M8353" s="7"/>
    </row>
    <row r="8354" spans="13:13" x14ac:dyDescent="0.25">
      <c r="M8354" s="7"/>
    </row>
    <row r="8355" spans="13:13" x14ac:dyDescent="0.25">
      <c r="M8355" s="7"/>
    </row>
    <row r="8356" spans="13:13" x14ac:dyDescent="0.25">
      <c r="M8356" s="7"/>
    </row>
    <row r="8357" spans="13:13" x14ac:dyDescent="0.25">
      <c r="M8357" s="7"/>
    </row>
    <row r="8358" spans="13:13" x14ac:dyDescent="0.25">
      <c r="M8358" s="7"/>
    </row>
    <row r="8359" spans="13:13" x14ac:dyDescent="0.25">
      <c r="M8359" s="7"/>
    </row>
    <row r="8360" spans="13:13" x14ac:dyDescent="0.25">
      <c r="M8360" s="7"/>
    </row>
    <row r="8361" spans="13:13" x14ac:dyDescent="0.25">
      <c r="M8361" s="7"/>
    </row>
    <row r="8362" spans="13:13" x14ac:dyDescent="0.25">
      <c r="M8362" s="7"/>
    </row>
    <row r="8363" spans="13:13" x14ac:dyDescent="0.25">
      <c r="M8363" s="7"/>
    </row>
    <row r="8364" spans="13:13" x14ac:dyDescent="0.25">
      <c r="M8364" s="7"/>
    </row>
    <row r="8365" spans="13:13" x14ac:dyDescent="0.25">
      <c r="M8365" s="7"/>
    </row>
    <row r="8366" spans="13:13" x14ac:dyDescent="0.25">
      <c r="M8366" s="7"/>
    </row>
    <row r="8367" spans="13:13" x14ac:dyDescent="0.25">
      <c r="M8367" s="7"/>
    </row>
    <row r="8368" spans="13:13" x14ac:dyDescent="0.25">
      <c r="M8368" s="7"/>
    </row>
    <row r="8369" spans="13:13" x14ac:dyDescent="0.25">
      <c r="M8369" s="7"/>
    </row>
    <row r="8370" spans="13:13" x14ac:dyDescent="0.25">
      <c r="M8370" s="7"/>
    </row>
    <row r="8371" spans="13:13" x14ac:dyDescent="0.25">
      <c r="M8371" s="7"/>
    </row>
    <row r="8372" spans="13:13" x14ac:dyDescent="0.25">
      <c r="M8372" s="7"/>
    </row>
    <row r="8373" spans="13:13" x14ac:dyDescent="0.25">
      <c r="M8373" s="7"/>
    </row>
    <row r="8374" spans="13:13" x14ac:dyDescent="0.25">
      <c r="M8374" s="7"/>
    </row>
    <row r="8375" spans="13:13" x14ac:dyDescent="0.25">
      <c r="M8375" s="7"/>
    </row>
    <row r="8376" spans="13:13" x14ac:dyDescent="0.25">
      <c r="M8376" s="7"/>
    </row>
    <row r="8377" spans="13:13" x14ac:dyDescent="0.25">
      <c r="M8377" s="7"/>
    </row>
    <row r="8378" spans="13:13" x14ac:dyDescent="0.25">
      <c r="M8378" s="7"/>
    </row>
    <row r="8379" spans="13:13" x14ac:dyDescent="0.25">
      <c r="M8379" s="7"/>
    </row>
    <row r="8380" spans="13:13" x14ac:dyDescent="0.25">
      <c r="M8380" s="7"/>
    </row>
    <row r="8381" spans="13:13" x14ac:dyDescent="0.25">
      <c r="M8381" s="7"/>
    </row>
    <row r="8382" spans="13:13" x14ac:dyDescent="0.25">
      <c r="M8382" s="7"/>
    </row>
    <row r="8383" spans="13:13" x14ac:dyDescent="0.25">
      <c r="M8383" s="7"/>
    </row>
    <row r="8384" spans="13:13" x14ac:dyDescent="0.25">
      <c r="M8384" s="7"/>
    </row>
    <row r="8385" spans="13:13" x14ac:dyDescent="0.25">
      <c r="M8385" s="7"/>
    </row>
    <row r="8386" spans="13:13" x14ac:dyDescent="0.25">
      <c r="M8386" s="7"/>
    </row>
    <row r="8387" spans="13:13" x14ac:dyDescent="0.25">
      <c r="M8387" s="7"/>
    </row>
    <row r="8388" spans="13:13" x14ac:dyDescent="0.25">
      <c r="M8388" s="7"/>
    </row>
    <row r="8389" spans="13:13" x14ac:dyDescent="0.25">
      <c r="M8389" s="7"/>
    </row>
    <row r="8390" spans="13:13" x14ac:dyDescent="0.25">
      <c r="M8390" s="7"/>
    </row>
    <row r="8391" spans="13:13" x14ac:dyDescent="0.25">
      <c r="M8391" s="7"/>
    </row>
    <row r="8392" spans="13:13" x14ac:dyDescent="0.25">
      <c r="M8392" s="7"/>
    </row>
    <row r="8393" spans="13:13" x14ac:dyDescent="0.25">
      <c r="M8393" s="7"/>
    </row>
    <row r="8394" spans="13:13" x14ac:dyDescent="0.25">
      <c r="M8394" s="7"/>
    </row>
    <row r="8395" spans="13:13" x14ac:dyDescent="0.25">
      <c r="M8395" s="7"/>
    </row>
    <row r="8396" spans="13:13" x14ac:dyDescent="0.25">
      <c r="M8396" s="7"/>
    </row>
    <row r="8397" spans="13:13" x14ac:dyDescent="0.25">
      <c r="M8397" s="7"/>
    </row>
    <row r="8398" spans="13:13" x14ac:dyDescent="0.25">
      <c r="M8398" s="7"/>
    </row>
    <row r="8399" spans="13:13" x14ac:dyDescent="0.25">
      <c r="M8399" s="7"/>
    </row>
    <row r="8400" spans="13:13" x14ac:dyDescent="0.25">
      <c r="M8400" s="7"/>
    </row>
    <row r="8401" spans="13:13" x14ac:dyDescent="0.25">
      <c r="M8401" s="7"/>
    </row>
    <row r="8402" spans="13:13" x14ac:dyDescent="0.25">
      <c r="M8402" s="7"/>
    </row>
    <row r="8403" spans="13:13" x14ac:dyDescent="0.25">
      <c r="M8403" s="7"/>
    </row>
    <row r="8404" spans="13:13" x14ac:dyDescent="0.25">
      <c r="M8404" s="7"/>
    </row>
    <row r="8405" spans="13:13" x14ac:dyDescent="0.25">
      <c r="M8405" s="7"/>
    </row>
    <row r="8406" spans="13:13" x14ac:dyDescent="0.25">
      <c r="M8406" s="7"/>
    </row>
    <row r="8407" spans="13:13" x14ac:dyDescent="0.25">
      <c r="M8407" s="7"/>
    </row>
    <row r="8408" spans="13:13" x14ac:dyDescent="0.25">
      <c r="M8408" s="7"/>
    </row>
    <row r="8409" spans="13:13" x14ac:dyDescent="0.25">
      <c r="M8409" s="7"/>
    </row>
    <row r="8410" spans="13:13" x14ac:dyDescent="0.25">
      <c r="M8410" s="7"/>
    </row>
    <row r="8411" spans="13:13" x14ac:dyDescent="0.25">
      <c r="M8411" s="7"/>
    </row>
    <row r="8412" spans="13:13" x14ac:dyDescent="0.25">
      <c r="M8412" s="7"/>
    </row>
    <row r="8413" spans="13:13" x14ac:dyDescent="0.25">
      <c r="M8413" s="7"/>
    </row>
    <row r="8414" spans="13:13" x14ac:dyDescent="0.25">
      <c r="M8414" s="7"/>
    </row>
    <row r="8415" spans="13:13" x14ac:dyDescent="0.25">
      <c r="M8415" s="7"/>
    </row>
    <row r="8416" spans="13:13" x14ac:dyDescent="0.25">
      <c r="M8416" s="7"/>
    </row>
    <row r="8417" spans="13:13" x14ac:dyDescent="0.25">
      <c r="M8417" s="7"/>
    </row>
    <row r="8418" spans="13:13" x14ac:dyDescent="0.25">
      <c r="M8418" s="7"/>
    </row>
    <row r="8419" spans="13:13" x14ac:dyDescent="0.25">
      <c r="M8419" s="7"/>
    </row>
    <row r="8420" spans="13:13" x14ac:dyDescent="0.25">
      <c r="M8420" s="7"/>
    </row>
    <row r="8421" spans="13:13" x14ac:dyDescent="0.25">
      <c r="M8421" s="7"/>
    </row>
    <row r="8422" spans="13:13" x14ac:dyDescent="0.25">
      <c r="M8422" s="7"/>
    </row>
    <row r="8423" spans="13:13" x14ac:dyDescent="0.25">
      <c r="M8423" s="7"/>
    </row>
    <row r="8424" spans="13:13" x14ac:dyDescent="0.25">
      <c r="M8424" s="7"/>
    </row>
    <row r="8425" spans="13:13" x14ac:dyDescent="0.25">
      <c r="M8425" s="7"/>
    </row>
    <row r="8426" spans="13:13" x14ac:dyDescent="0.25">
      <c r="M8426" s="7"/>
    </row>
    <row r="8427" spans="13:13" x14ac:dyDescent="0.25">
      <c r="M8427" s="7"/>
    </row>
    <row r="8428" spans="13:13" x14ac:dyDescent="0.25">
      <c r="M8428" s="7"/>
    </row>
    <row r="8429" spans="13:13" x14ac:dyDescent="0.25">
      <c r="M8429" s="7"/>
    </row>
    <row r="8430" spans="13:13" x14ac:dyDescent="0.25">
      <c r="M8430" s="7"/>
    </row>
    <row r="8431" spans="13:13" x14ac:dyDescent="0.25">
      <c r="M8431" s="7"/>
    </row>
    <row r="8432" spans="13:13" x14ac:dyDescent="0.25">
      <c r="M8432" s="7"/>
    </row>
    <row r="8433" spans="13:13" x14ac:dyDescent="0.25">
      <c r="M8433" s="7"/>
    </row>
    <row r="8434" spans="13:13" x14ac:dyDescent="0.25">
      <c r="M8434" s="7"/>
    </row>
    <row r="8435" spans="13:13" x14ac:dyDescent="0.25">
      <c r="M8435" s="7"/>
    </row>
    <row r="8436" spans="13:13" x14ac:dyDescent="0.25">
      <c r="M8436" s="7"/>
    </row>
    <row r="8437" spans="13:13" x14ac:dyDescent="0.25">
      <c r="M8437" s="7"/>
    </row>
    <row r="8438" spans="13:13" x14ac:dyDescent="0.25">
      <c r="M8438" s="7"/>
    </row>
    <row r="8439" spans="13:13" x14ac:dyDescent="0.25">
      <c r="M8439" s="7"/>
    </row>
    <row r="8440" spans="13:13" x14ac:dyDescent="0.25">
      <c r="M8440" s="7"/>
    </row>
    <row r="8441" spans="13:13" x14ac:dyDescent="0.25">
      <c r="M8441" s="7"/>
    </row>
    <row r="8442" spans="13:13" x14ac:dyDescent="0.25">
      <c r="M8442" s="7"/>
    </row>
    <row r="8443" spans="13:13" x14ac:dyDescent="0.25">
      <c r="M8443" s="7"/>
    </row>
    <row r="8444" spans="13:13" x14ac:dyDescent="0.25">
      <c r="M8444" s="7"/>
    </row>
    <row r="8445" spans="13:13" x14ac:dyDescent="0.25">
      <c r="M8445" s="7"/>
    </row>
    <row r="8446" spans="13:13" x14ac:dyDescent="0.25">
      <c r="M8446" s="7"/>
    </row>
    <row r="8447" spans="13:13" x14ac:dyDescent="0.25">
      <c r="M8447" s="7"/>
    </row>
    <row r="8448" spans="13:13" x14ac:dyDescent="0.25">
      <c r="M8448" s="7"/>
    </row>
    <row r="8449" spans="13:13" x14ac:dyDescent="0.25">
      <c r="M8449" s="7"/>
    </row>
    <row r="8450" spans="13:13" x14ac:dyDescent="0.25">
      <c r="M8450" s="7"/>
    </row>
    <row r="8451" spans="13:13" x14ac:dyDescent="0.25">
      <c r="M8451" s="7"/>
    </row>
    <row r="8452" spans="13:13" x14ac:dyDescent="0.25">
      <c r="M8452" s="7"/>
    </row>
    <row r="8453" spans="13:13" x14ac:dyDescent="0.25">
      <c r="M8453" s="7"/>
    </row>
    <row r="8454" spans="13:13" x14ac:dyDescent="0.25">
      <c r="M8454" s="7"/>
    </row>
    <row r="8455" spans="13:13" x14ac:dyDescent="0.25">
      <c r="M8455" s="7"/>
    </row>
    <row r="8456" spans="13:13" x14ac:dyDescent="0.25">
      <c r="M8456" s="7"/>
    </row>
    <row r="8457" spans="13:13" x14ac:dyDescent="0.25">
      <c r="M8457" s="7"/>
    </row>
    <row r="8458" spans="13:13" x14ac:dyDescent="0.25">
      <c r="M8458" s="7"/>
    </row>
    <row r="8459" spans="13:13" x14ac:dyDescent="0.25">
      <c r="M8459" s="7"/>
    </row>
    <row r="8460" spans="13:13" x14ac:dyDescent="0.25">
      <c r="M8460" s="7"/>
    </row>
    <row r="8461" spans="13:13" x14ac:dyDescent="0.25">
      <c r="M8461" s="7"/>
    </row>
    <row r="8462" spans="13:13" x14ac:dyDescent="0.25">
      <c r="M8462" s="7"/>
    </row>
    <row r="8463" spans="13:13" x14ac:dyDescent="0.25">
      <c r="M8463" s="7"/>
    </row>
    <row r="8464" spans="13:13" x14ac:dyDescent="0.25">
      <c r="M8464" s="7"/>
    </row>
    <row r="8465" spans="13:13" x14ac:dyDescent="0.25">
      <c r="M8465" s="7"/>
    </row>
    <row r="8466" spans="13:13" x14ac:dyDescent="0.25">
      <c r="M8466" s="7"/>
    </row>
    <row r="8467" spans="13:13" x14ac:dyDescent="0.25">
      <c r="M8467" s="7"/>
    </row>
    <row r="8468" spans="13:13" x14ac:dyDescent="0.25">
      <c r="M8468" s="7"/>
    </row>
    <row r="8469" spans="13:13" x14ac:dyDescent="0.25">
      <c r="M8469" s="7"/>
    </row>
    <row r="8470" spans="13:13" x14ac:dyDescent="0.25">
      <c r="M8470" s="7"/>
    </row>
    <row r="8471" spans="13:13" x14ac:dyDescent="0.25">
      <c r="M8471" s="7"/>
    </row>
    <row r="8472" spans="13:13" x14ac:dyDescent="0.25">
      <c r="M8472" s="7"/>
    </row>
    <row r="8473" spans="13:13" x14ac:dyDescent="0.25">
      <c r="M8473" s="7"/>
    </row>
    <row r="8474" spans="13:13" x14ac:dyDescent="0.25">
      <c r="M8474" s="7"/>
    </row>
    <row r="8475" spans="13:13" x14ac:dyDescent="0.25">
      <c r="M8475" s="7"/>
    </row>
    <row r="8476" spans="13:13" x14ac:dyDescent="0.25">
      <c r="M8476" s="7"/>
    </row>
    <row r="8477" spans="13:13" x14ac:dyDescent="0.25">
      <c r="M8477" s="7"/>
    </row>
    <row r="8478" spans="13:13" x14ac:dyDescent="0.25">
      <c r="M8478" s="7"/>
    </row>
    <row r="8479" spans="13:13" x14ac:dyDescent="0.25">
      <c r="M8479" s="7"/>
    </row>
    <row r="8480" spans="13:13" x14ac:dyDescent="0.25">
      <c r="M8480" s="7"/>
    </row>
    <row r="8481" spans="13:13" x14ac:dyDescent="0.25">
      <c r="M8481" s="7"/>
    </row>
    <row r="8482" spans="13:13" x14ac:dyDescent="0.25">
      <c r="M8482" s="7"/>
    </row>
    <row r="8483" spans="13:13" x14ac:dyDescent="0.25">
      <c r="M8483" s="7"/>
    </row>
    <row r="8484" spans="13:13" x14ac:dyDescent="0.25">
      <c r="M8484" s="7"/>
    </row>
    <row r="8485" spans="13:13" x14ac:dyDescent="0.25">
      <c r="M8485" s="7"/>
    </row>
    <row r="8486" spans="13:13" x14ac:dyDescent="0.25">
      <c r="M8486" s="7"/>
    </row>
    <row r="8487" spans="13:13" x14ac:dyDescent="0.25">
      <c r="M8487" s="7"/>
    </row>
    <row r="8488" spans="13:13" x14ac:dyDescent="0.25">
      <c r="M8488" s="7"/>
    </row>
    <row r="8489" spans="13:13" x14ac:dyDescent="0.25">
      <c r="M8489" s="7"/>
    </row>
    <row r="8490" spans="13:13" x14ac:dyDescent="0.25">
      <c r="M8490" s="7"/>
    </row>
    <row r="8491" spans="13:13" x14ac:dyDescent="0.25">
      <c r="M8491" s="7"/>
    </row>
    <row r="8492" spans="13:13" x14ac:dyDescent="0.25">
      <c r="M8492" s="7"/>
    </row>
    <row r="8493" spans="13:13" x14ac:dyDescent="0.25">
      <c r="M8493" s="7"/>
    </row>
    <row r="8494" spans="13:13" x14ac:dyDescent="0.25">
      <c r="M8494" s="7"/>
    </row>
    <row r="8495" spans="13:13" x14ac:dyDescent="0.25">
      <c r="M8495" s="7"/>
    </row>
    <row r="8496" spans="13:13" x14ac:dyDescent="0.25">
      <c r="M8496" s="7"/>
    </row>
    <row r="8497" spans="13:13" x14ac:dyDescent="0.25">
      <c r="M8497" s="7"/>
    </row>
    <row r="8498" spans="13:13" x14ac:dyDescent="0.25">
      <c r="M8498" s="7"/>
    </row>
    <row r="8499" spans="13:13" x14ac:dyDescent="0.25">
      <c r="M8499" s="7"/>
    </row>
    <row r="8500" spans="13:13" x14ac:dyDescent="0.25">
      <c r="M8500" s="7"/>
    </row>
    <row r="8501" spans="13:13" x14ac:dyDescent="0.25">
      <c r="M8501" s="7"/>
    </row>
    <row r="8502" spans="13:13" x14ac:dyDescent="0.25">
      <c r="M8502" s="7"/>
    </row>
    <row r="8503" spans="13:13" x14ac:dyDescent="0.25">
      <c r="M8503" s="7"/>
    </row>
    <row r="8504" spans="13:13" x14ac:dyDescent="0.25">
      <c r="M8504" s="7"/>
    </row>
    <row r="8505" spans="13:13" x14ac:dyDescent="0.25">
      <c r="M8505" s="7"/>
    </row>
    <row r="8506" spans="13:13" x14ac:dyDescent="0.25">
      <c r="M8506" s="7"/>
    </row>
    <row r="8507" spans="13:13" x14ac:dyDescent="0.25">
      <c r="M8507" s="7"/>
    </row>
    <row r="8508" spans="13:13" x14ac:dyDescent="0.25">
      <c r="M8508" s="7"/>
    </row>
    <row r="8509" spans="13:13" x14ac:dyDescent="0.25">
      <c r="M8509" s="7"/>
    </row>
    <row r="8510" spans="13:13" x14ac:dyDescent="0.25">
      <c r="M8510" s="7"/>
    </row>
    <row r="8511" spans="13:13" x14ac:dyDescent="0.25">
      <c r="M8511" s="7"/>
    </row>
    <row r="8512" spans="13:13" x14ac:dyDescent="0.25">
      <c r="M8512" s="7"/>
    </row>
    <row r="8513" spans="13:13" x14ac:dyDescent="0.25">
      <c r="M8513" s="7"/>
    </row>
    <row r="8514" spans="13:13" x14ac:dyDescent="0.25">
      <c r="M8514" s="7"/>
    </row>
    <row r="8515" spans="13:13" x14ac:dyDescent="0.25">
      <c r="M8515" s="7"/>
    </row>
    <row r="8516" spans="13:13" x14ac:dyDescent="0.25">
      <c r="M8516" s="7"/>
    </row>
    <row r="8517" spans="13:13" x14ac:dyDescent="0.25">
      <c r="M8517" s="7"/>
    </row>
    <row r="8518" spans="13:13" x14ac:dyDescent="0.25">
      <c r="M8518" s="7"/>
    </row>
    <row r="8519" spans="13:13" x14ac:dyDescent="0.25">
      <c r="M8519" s="7"/>
    </row>
    <row r="8520" spans="13:13" x14ac:dyDescent="0.25">
      <c r="M8520" s="7"/>
    </row>
    <row r="8521" spans="13:13" x14ac:dyDescent="0.25">
      <c r="M8521" s="7"/>
    </row>
    <row r="8522" spans="13:13" x14ac:dyDescent="0.25">
      <c r="M8522" s="7"/>
    </row>
    <row r="8523" spans="13:13" x14ac:dyDescent="0.25">
      <c r="M8523" s="7"/>
    </row>
    <row r="8524" spans="13:13" x14ac:dyDescent="0.25">
      <c r="M8524" s="7"/>
    </row>
    <row r="8525" spans="13:13" x14ac:dyDescent="0.25">
      <c r="M8525" s="7"/>
    </row>
    <row r="8526" spans="13:13" x14ac:dyDescent="0.25">
      <c r="M8526" s="7"/>
    </row>
    <row r="8527" spans="13:13" x14ac:dyDescent="0.25">
      <c r="M8527" s="7"/>
    </row>
    <row r="8528" spans="13:13" x14ac:dyDescent="0.25">
      <c r="M8528" s="7"/>
    </row>
    <row r="8529" spans="13:13" x14ac:dyDescent="0.25">
      <c r="M8529" s="7"/>
    </row>
    <row r="8530" spans="13:13" x14ac:dyDescent="0.25">
      <c r="M8530" s="7"/>
    </row>
    <row r="8531" spans="13:13" x14ac:dyDescent="0.25">
      <c r="M8531" s="7"/>
    </row>
    <row r="8532" spans="13:13" x14ac:dyDescent="0.25">
      <c r="M8532" s="7"/>
    </row>
    <row r="8533" spans="13:13" x14ac:dyDescent="0.25">
      <c r="M8533" s="7"/>
    </row>
    <row r="8534" spans="13:13" x14ac:dyDescent="0.25">
      <c r="M8534" s="7"/>
    </row>
    <row r="8535" spans="13:13" x14ac:dyDescent="0.25">
      <c r="M8535" s="7"/>
    </row>
    <row r="8536" spans="13:13" x14ac:dyDescent="0.25">
      <c r="M8536" s="7"/>
    </row>
    <row r="8537" spans="13:13" x14ac:dyDescent="0.25">
      <c r="M8537" s="7"/>
    </row>
    <row r="8538" spans="13:13" x14ac:dyDescent="0.25">
      <c r="M8538" s="7"/>
    </row>
    <row r="8539" spans="13:13" x14ac:dyDescent="0.25">
      <c r="M8539" s="7"/>
    </row>
    <row r="8540" spans="13:13" x14ac:dyDescent="0.25">
      <c r="M8540" s="7"/>
    </row>
    <row r="8541" spans="13:13" x14ac:dyDescent="0.25">
      <c r="M8541" s="7"/>
    </row>
    <row r="8542" spans="13:13" x14ac:dyDescent="0.25">
      <c r="M8542" s="7"/>
    </row>
    <row r="8543" spans="13:13" x14ac:dyDescent="0.25">
      <c r="M8543" s="7"/>
    </row>
    <row r="8544" spans="13:13" x14ac:dyDescent="0.25">
      <c r="M8544" s="7"/>
    </row>
    <row r="8545" spans="13:13" x14ac:dyDescent="0.25">
      <c r="M8545" s="7"/>
    </row>
    <row r="8546" spans="13:13" x14ac:dyDescent="0.25">
      <c r="M8546" s="7"/>
    </row>
    <row r="8547" spans="13:13" x14ac:dyDescent="0.25">
      <c r="M8547" s="7"/>
    </row>
    <row r="8548" spans="13:13" x14ac:dyDescent="0.25">
      <c r="M8548" s="7"/>
    </row>
    <row r="8549" spans="13:13" x14ac:dyDescent="0.25">
      <c r="M8549" s="7"/>
    </row>
    <row r="8550" spans="13:13" x14ac:dyDescent="0.25">
      <c r="M8550" s="7"/>
    </row>
    <row r="8551" spans="13:13" x14ac:dyDescent="0.25">
      <c r="M8551" s="7"/>
    </row>
    <row r="8552" spans="13:13" x14ac:dyDescent="0.25">
      <c r="M8552" s="7"/>
    </row>
    <row r="8553" spans="13:13" x14ac:dyDescent="0.25">
      <c r="M8553" s="7"/>
    </row>
    <row r="8554" spans="13:13" x14ac:dyDescent="0.25">
      <c r="M8554" s="7"/>
    </row>
    <row r="8555" spans="13:13" x14ac:dyDescent="0.25">
      <c r="M8555" s="7"/>
    </row>
    <row r="8556" spans="13:13" x14ac:dyDescent="0.25">
      <c r="M8556" s="7"/>
    </row>
    <row r="8557" spans="13:13" x14ac:dyDescent="0.25">
      <c r="M8557" s="7"/>
    </row>
    <row r="8558" spans="13:13" x14ac:dyDescent="0.25">
      <c r="M8558" s="7"/>
    </row>
    <row r="8559" spans="13:13" x14ac:dyDescent="0.25">
      <c r="M8559" s="7"/>
    </row>
    <row r="8560" spans="13:13" x14ac:dyDescent="0.25">
      <c r="M8560" s="7"/>
    </row>
    <row r="8561" spans="13:13" x14ac:dyDescent="0.25">
      <c r="M8561" s="7"/>
    </row>
    <row r="8562" spans="13:13" x14ac:dyDescent="0.25">
      <c r="M8562" s="7"/>
    </row>
    <row r="8563" spans="13:13" x14ac:dyDescent="0.25">
      <c r="M8563" s="7"/>
    </row>
    <row r="8564" spans="13:13" x14ac:dyDescent="0.25">
      <c r="M8564" s="7"/>
    </row>
    <row r="8565" spans="13:13" x14ac:dyDescent="0.25">
      <c r="M8565" s="7"/>
    </row>
    <row r="8566" spans="13:13" x14ac:dyDescent="0.25">
      <c r="M8566" s="7"/>
    </row>
    <row r="8567" spans="13:13" x14ac:dyDescent="0.25">
      <c r="M8567" s="7"/>
    </row>
    <row r="8568" spans="13:13" x14ac:dyDescent="0.25">
      <c r="M8568" s="7"/>
    </row>
    <row r="8569" spans="13:13" x14ac:dyDescent="0.25">
      <c r="M8569" s="7"/>
    </row>
    <row r="8570" spans="13:13" x14ac:dyDescent="0.25">
      <c r="M8570" s="7"/>
    </row>
    <row r="8571" spans="13:13" x14ac:dyDescent="0.25">
      <c r="M8571" s="7"/>
    </row>
    <row r="8572" spans="13:13" x14ac:dyDescent="0.25">
      <c r="M8572" s="7"/>
    </row>
    <row r="8573" spans="13:13" x14ac:dyDescent="0.25">
      <c r="M8573" s="7"/>
    </row>
    <row r="8574" spans="13:13" x14ac:dyDescent="0.25">
      <c r="M8574" s="7"/>
    </row>
    <row r="8575" spans="13:13" x14ac:dyDescent="0.25">
      <c r="M8575" s="7"/>
    </row>
    <row r="8576" spans="13:13" x14ac:dyDescent="0.25">
      <c r="M8576" s="7"/>
    </row>
    <row r="8577" spans="13:13" x14ac:dyDescent="0.25">
      <c r="M8577" s="7"/>
    </row>
    <row r="8578" spans="13:13" x14ac:dyDescent="0.25">
      <c r="M8578" s="7"/>
    </row>
    <row r="8579" spans="13:13" x14ac:dyDescent="0.25">
      <c r="M8579" s="7"/>
    </row>
    <row r="8580" spans="13:13" x14ac:dyDescent="0.25">
      <c r="M8580" s="7"/>
    </row>
    <row r="8581" spans="13:13" x14ac:dyDescent="0.25">
      <c r="M8581" s="7"/>
    </row>
    <row r="8582" spans="13:13" x14ac:dyDescent="0.25">
      <c r="M8582" s="7"/>
    </row>
    <row r="8583" spans="13:13" x14ac:dyDescent="0.25">
      <c r="M8583" s="7"/>
    </row>
    <row r="8584" spans="13:13" x14ac:dyDescent="0.25">
      <c r="M8584" s="7"/>
    </row>
    <row r="8585" spans="13:13" x14ac:dyDescent="0.25">
      <c r="M8585" s="7"/>
    </row>
    <row r="8586" spans="13:13" x14ac:dyDescent="0.25">
      <c r="M8586" s="7"/>
    </row>
    <row r="8587" spans="13:13" x14ac:dyDescent="0.25">
      <c r="M8587" s="7"/>
    </row>
    <row r="8588" spans="13:13" x14ac:dyDescent="0.25">
      <c r="M8588" s="7"/>
    </row>
    <row r="8589" spans="13:13" x14ac:dyDescent="0.25">
      <c r="M8589" s="7"/>
    </row>
    <row r="8590" spans="13:13" x14ac:dyDescent="0.25">
      <c r="M8590" s="7"/>
    </row>
    <row r="8591" spans="13:13" x14ac:dyDescent="0.25">
      <c r="M8591" s="7"/>
    </row>
    <row r="8592" spans="13:13" x14ac:dyDescent="0.25">
      <c r="M8592" s="7"/>
    </row>
    <row r="8593" spans="13:13" x14ac:dyDescent="0.25">
      <c r="M8593" s="7"/>
    </row>
    <row r="8594" spans="13:13" x14ac:dyDescent="0.25">
      <c r="M8594" s="7"/>
    </row>
    <row r="8595" spans="13:13" x14ac:dyDescent="0.25">
      <c r="M8595" s="7"/>
    </row>
    <row r="8596" spans="13:13" x14ac:dyDescent="0.25">
      <c r="M8596" s="7"/>
    </row>
    <row r="8597" spans="13:13" x14ac:dyDescent="0.25">
      <c r="M8597" s="7"/>
    </row>
    <row r="8598" spans="13:13" x14ac:dyDescent="0.25">
      <c r="M8598" s="7"/>
    </row>
    <row r="8599" spans="13:13" x14ac:dyDescent="0.25">
      <c r="M8599" s="7"/>
    </row>
    <row r="8600" spans="13:13" x14ac:dyDescent="0.25">
      <c r="M8600" s="7"/>
    </row>
    <row r="8601" spans="13:13" x14ac:dyDescent="0.25">
      <c r="M8601" s="7"/>
    </row>
    <row r="8602" spans="13:13" x14ac:dyDescent="0.25">
      <c r="M8602" s="7"/>
    </row>
    <row r="8603" spans="13:13" x14ac:dyDescent="0.25">
      <c r="M8603" s="7"/>
    </row>
    <row r="8604" spans="13:13" x14ac:dyDescent="0.25">
      <c r="M8604" s="7"/>
    </row>
    <row r="8605" spans="13:13" x14ac:dyDescent="0.25">
      <c r="M8605" s="7"/>
    </row>
    <row r="8606" spans="13:13" x14ac:dyDescent="0.25">
      <c r="M8606" s="7"/>
    </row>
    <row r="8607" spans="13:13" x14ac:dyDescent="0.25">
      <c r="M8607" s="7"/>
    </row>
    <row r="8608" spans="13:13" x14ac:dyDescent="0.25">
      <c r="M8608" s="7"/>
    </row>
    <row r="8609" spans="13:13" x14ac:dyDescent="0.25">
      <c r="M8609" s="7"/>
    </row>
    <row r="8610" spans="13:13" x14ac:dyDescent="0.25">
      <c r="M8610" s="7"/>
    </row>
    <row r="8611" spans="13:13" x14ac:dyDescent="0.25">
      <c r="M8611" s="7"/>
    </row>
    <row r="8612" spans="13:13" x14ac:dyDescent="0.25">
      <c r="M8612" s="7"/>
    </row>
    <row r="8613" spans="13:13" x14ac:dyDescent="0.25">
      <c r="M8613" s="7"/>
    </row>
    <row r="8614" spans="13:13" x14ac:dyDescent="0.25">
      <c r="M8614" s="7"/>
    </row>
    <row r="8615" spans="13:13" x14ac:dyDescent="0.25">
      <c r="M8615" s="7"/>
    </row>
    <row r="8616" spans="13:13" x14ac:dyDescent="0.25">
      <c r="M8616" s="7"/>
    </row>
    <row r="8617" spans="13:13" x14ac:dyDescent="0.25">
      <c r="M8617" s="7"/>
    </row>
    <row r="8618" spans="13:13" x14ac:dyDescent="0.25">
      <c r="M8618" s="7"/>
    </row>
    <row r="8619" spans="13:13" x14ac:dyDescent="0.25">
      <c r="M8619" s="7"/>
    </row>
    <row r="8620" spans="13:13" x14ac:dyDescent="0.25">
      <c r="M8620" s="7"/>
    </row>
    <row r="8621" spans="13:13" x14ac:dyDescent="0.25">
      <c r="M8621" s="7"/>
    </row>
    <row r="8622" spans="13:13" x14ac:dyDescent="0.25">
      <c r="M8622" s="7"/>
    </row>
    <row r="8623" spans="13:13" x14ac:dyDescent="0.25">
      <c r="M8623" s="7"/>
    </row>
    <row r="8624" spans="13:13" x14ac:dyDescent="0.25">
      <c r="M8624" s="7"/>
    </row>
    <row r="8625" spans="13:13" x14ac:dyDescent="0.25">
      <c r="M8625" s="7"/>
    </row>
    <row r="8626" spans="13:13" x14ac:dyDescent="0.25">
      <c r="M8626" s="7"/>
    </row>
    <row r="8627" spans="13:13" x14ac:dyDescent="0.25">
      <c r="M8627" s="7"/>
    </row>
    <row r="8628" spans="13:13" x14ac:dyDescent="0.25">
      <c r="M8628" s="7"/>
    </row>
    <row r="8629" spans="13:13" x14ac:dyDescent="0.25">
      <c r="M8629" s="7"/>
    </row>
    <row r="8630" spans="13:13" x14ac:dyDescent="0.25">
      <c r="M8630" s="7"/>
    </row>
    <row r="8631" spans="13:13" x14ac:dyDescent="0.25">
      <c r="M8631" s="7"/>
    </row>
    <row r="8632" spans="13:13" x14ac:dyDescent="0.25">
      <c r="M8632" s="7"/>
    </row>
    <row r="8633" spans="13:13" x14ac:dyDescent="0.25">
      <c r="M8633" s="7"/>
    </row>
    <row r="8634" spans="13:13" x14ac:dyDescent="0.25">
      <c r="M8634" s="7"/>
    </row>
    <row r="8635" spans="13:13" x14ac:dyDescent="0.25">
      <c r="M8635" s="7"/>
    </row>
    <row r="8636" spans="13:13" x14ac:dyDescent="0.25">
      <c r="M8636" s="7"/>
    </row>
    <row r="8637" spans="13:13" x14ac:dyDescent="0.25">
      <c r="M8637" s="7"/>
    </row>
    <row r="8638" spans="13:13" x14ac:dyDescent="0.25">
      <c r="M8638" s="7"/>
    </row>
    <row r="8639" spans="13:13" x14ac:dyDescent="0.25">
      <c r="M8639" s="7"/>
    </row>
    <row r="8640" spans="13:13" x14ac:dyDescent="0.25">
      <c r="M8640" s="7"/>
    </row>
    <row r="8641" spans="13:13" x14ac:dyDescent="0.25">
      <c r="M8641" s="7"/>
    </row>
    <row r="8642" spans="13:13" x14ac:dyDescent="0.25">
      <c r="M8642" s="7"/>
    </row>
    <row r="8643" spans="13:13" x14ac:dyDescent="0.25">
      <c r="M8643" s="7"/>
    </row>
    <row r="8644" spans="13:13" x14ac:dyDescent="0.25">
      <c r="M8644" s="7"/>
    </row>
    <row r="8645" spans="13:13" x14ac:dyDescent="0.25">
      <c r="M8645" s="7"/>
    </row>
    <row r="8646" spans="13:13" x14ac:dyDescent="0.25">
      <c r="M8646" s="7"/>
    </row>
    <row r="8647" spans="13:13" x14ac:dyDescent="0.25">
      <c r="M8647" s="7"/>
    </row>
    <row r="8648" spans="13:13" x14ac:dyDescent="0.25">
      <c r="M8648" s="7"/>
    </row>
    <row r="8649" spans="13:13" x14ac:dyDescent="0.25">
      <c r="M8649" s="7"/>
    </row>
    <row r="8650" spans="13:13" x14ac:dyDescent="0.25">
      <c r="M8650" s="7"/>
    </row>
    <row r="8651" spans="13:13" x14ac:dyDescent="0.25">
      <c r="M8651" s="7"/>
    </row>
    <row r="8652" spans="13:13" x14ac:dyDescent="0.25">
      <c r="M8652" s="7"/>
    </row>
    <row r="8653" spans="13:13" x14ac:dyDescent="0.25">
      <c r="M8653" s="7"/>
    </row>
    <row r="8654" spans="13:13" x14ac:dyDescent="0.25">
      <c r="M8654" s="7"/>
    </row>
    <row r="8655" spans="13:13" x14ac:dyDescent="0.25">
      <c r="M8655" s="7"/>
    </row>
    <row r="8656" spans="13:13" x14ac:dyDescent="0.25">
      <c r="M8656" s="7"/>
    </row>
    <row r="8657" spans="13:13" x14ac:dyDescent="0.25">
      <c r="M8657" s="7"/>
    </row>
    <row r="8658" spans="13:13" x14ac:dyDescent="0.25">
      <c r="M8658" s="7"/>
    </row>
    <row r="8659" spans="13:13" x14ac:dyDescent="0.25">
      <c r="M8659" s="7"/>
    </row>
    <row r="8660" spans="13:13" x14ac:dyDescent="0.25">
      <c r="M8660" s="7"/>
    </row>
    <row r="8661" spans="13:13" x14ac:dyDescent="0.25">
      <c r="M8661" s="7"/>
    </row>
    <row r="8662" spans="13:13" x14ac:dyDescent="0.25">
      <c r="M8662" s="7"/>
    </row>
    <row r="8663" spans="13:13" x14ac:dyDescent="0.25">
      <c r="M8663" s="7"/>
    </row>
    <row r="8664" spans="13:13" x14ac:dyDescent="0.25">
      <c r="M8664" s="7"/>
    </row>
    <row r="8665" spans="13:13" x14ac:dyDescent="0.25">
      <c r="M8665" s="7"/>
    </row>
    <row r="8666" spans="13:13" x14ac:dyDescent="0.25">
      <c r="M8666" s="7"/>
    </row>
    <row r="8667" spans="13:13" x14ac:dyDescent="0.25">
      <c r="M8667" s="7"/>
    </row>
    <row r="8668" spans="13:13" x14ac:dyDescent="0.25">
      <c r="M8668" s="7"/>
    </row>
    <row r="8669" spans="13:13" x14ac:dyDescent="0.25">
      <c r="M8669" s="7"/>
    </row>
    <row r="8670" spans="13:13" x14ac:dyDescent="0.25">
      <c r="M8670" s="7"/>
    </row>
    <row r="8671" spans="13:13" x14ac:dyDescent="0.25">
      <c r="M8671" s="7"/>
    </row>
    <row r="8672" spans="13:13" x14ac:dyDescent="0.25">
      <c r="M8672" s="7"/>
    </row>
    <row r="8673" spans="13:13" x14ac:dyDescent="0.25">
      <c r="M8673" s="7"/>
    </row>
    <row r="8674" spans="13:13" x14ac:dyDescent="0.25">
      <c r="M8674" s="7"/>
    </row>
    <row r="8675" spans="13:13" x14ac:dyDescent="0.25">
      <c r="M8675" s="7"/>
    </row>
    <row r="8676" spans="13:13" x14ac:dyDescent="0.25">
      <c r="M8676" s="7"/>
    </row>
    <row r="8677" spans="13:13" x14ac:dyDescent="0.25">
      <c r="M8677" s="7"/>
    </row>
    <row r="8678" spans="13:13" x14ac:dyDescent="0.25">
      <c r="M8678" s="7"/>
    </row>
    <row r="8679" spans="13:13" x14ac:dyDescent="0.25">
      <c r="M8679" s="7"/>
    </row>
    <row r="8680" spans="13:13" x14ac:dyDescent="0.25">
      <c r="M8680" s="7"/>
    </row>
    <row r="8681" spans="13:13" x14ac:dyDescent="0.25">
      <c r="M8681" s="7"/>
    </row>
    <row r="8682" spans="13:13" x14ac:dyDescent="0.25">
      <c r="M8682" s="7"/>
    </row>
    <row r="8683" spans="13:13" x14ac:dyDescent="0.25">
      <c r="M8683" s="7"/>
    </row>
    <row r="8684" spans="13:13" x14ac:dyDescent="0.25">
      <c r="M8684" s="7"/>
    </row>
    <row r="8685" spans="13:13" x14ac:dyDescent="0.25">
      <c r="M8685" s="7"/>
    </row>
    <row r="8686" spans="13:13" x14ac:dyDescent="0.25">
      <c r="M8686" s="7"/>
    </row>
    <row r="8687" spans="13:13" x14ac:dyDescent="0.25">
      <c r="M8687" s="7"/>
    </row>
    <row r="8688" spans="13:13" x14ac:dyDescent="0.25">
      <c r="M8688" s="7"/>
    </row>
    <row r="8689" spans="13:13" x14ac:dyDescent="0.25">
      <c r="M8689" s="7"/>
    </row>
    <row r="8690" spans="13:13" x14ac:dyDescent="0.25">
      <c r="M8690" s="7"/>
    </row>
    <row r="8691" spans="13:13" x14ac:dyDescent="0.25">
      <c r="M8691" s="7"/>
    </row>
    <row r="8692" spans="13:13" x14ac:dyDescent="0.25">
      <c r="M8692" s="7"/>
    </row>
    <row r="8693" spans="13:13" x14ac:dyDescent="0.25">
      <c r="M8693" s="7"/>
    </row>
    <row r="8694" spans="13:13" x14ac:dyDescent="0.25">
      <c r="M8694" s="7"/>
    </row>
    <row r="8695" spans="13:13" x14ac:dyDescent="0.25">
      <c r="M8695" s="7"/>
    </row>
    <row r="8696" spans="13:13" x14ac:dyDescent="0.25">
      <c r="M8696" s="7"/>
    </row>
    <row r="8697" spans="13:13" x14ac:dyDescent="0.25">
      <c r="M8697" s="7"/>
    </row>
    <row r="8698" spans="13:13" x14ac:dyDescent="0.25">
      <c r="M8698" s="7"/>
    </row>
    <row r="8699" spans="13:13" x14ac:dyDescent="0.25">
      <c r="M8699" s="7"/>
    </row>
    <row r="8700" spans="13:13" x14ac:dyDescent="0.25">
      <c r="M8700" s="7"/>
    </row>
    <row r="8701" spans="13:13" x14ac:dyDescent="0.25">
      <c r="M8701" s="7"/>
    </row>
    <row r="8702" spans="13:13" x14ac:dyDescent="0.25">
      <c r="M8702" s="7"/>
    </row>
    <row r="8703" spans="13:13" x14ac:dyDescent="0.25">
      <c r="M8703" s="7"/>
    </row>
    <row r="8704" spans="13:13" x14ac:dyDescent="0.25">
      <c r="M8704" s="7"/>
    </row>
    <row r="8705" spans="13:13" x14ac:dyDescent="0.25">
      <c r="M8705" s="7"/>
    </row>
    <row r="8706" spans="13:13" x14ac:dyDescent="0.25">
      <c r="M8706" s="7"/>
    </row>
    <row r="8707" spans="13:13" x14ac:dyDescent="0.25">
      <c r="M8707" s="7"/>
    </row>
    <row r="8708" spans="13:13" x14ac:dyDescent="0.25">
      <c r="M8708" s="7"/>
    </row>
    <row r="8709" spans="13:13" x14ac:dyDescent="0.25">
      <c r="M8709" s="7"/>
    </row>
    <row r="8710" spans="13:13" x14ac:dyDescent="0.25">
      <c r="M8710" s="7"/>
    </row>
    <row r="8711" spans="13:13" x14ac:dyDescent="0.25">
      <c r="M8711" s="7"/>
    </row>
    <row r="8712" spans="13:13" x14ac:dyDescent="0.25">
      <c r="M8712" s="7"/>
    </row>
    <row r="8713" spans="13:13" x14ac:dyDescent="0.25">
      <c r="M8713" s="7"/>
    </row>
    <row r="8714" spans="13:13" x14ac:dyDescent="0.25">
      <c r="M8714" s="7"/>
    </row>
    <row r="8715" spans="13:13" x14ac:dyDescent="0.25">
      <c r="M8715" s="7"/>
    </row>
    <row r="8716" spans="13:13" x14ac:dyDescent="0.25">
      <c r="M8716" s="7"/>
    </row>
    <row r="8717" spans="13:13" x14ac:dyDescent="0.25">
      <c r="M8717" s="7"/>
    </row>
    <row r="8718" spans="13:13" x14ac:dyDescent="0.25">
      <c r="M8718" s="7"/>
    </row>
    <row r="8719" spans="13:13" x14ac:dyDescent="0.25">
      <c r="M8719" s="7"/>
    </row>
    <row r="8720" spans="13:13" x14ac:dyDescent="0.25">
      <c r="M8720" s="7"/>
    </row>
    <row r="8721" spans="13:13" x14ac:dyDescent="0.25">
      <c r="M8721" s="7"/>
    </row>
    <row r="8722" spans="13:13" x14ac:dyDescent="0.25">
      <c r="M8722" s="7"/>
    </row>
    <row r="8723" spans="13:13" x14ac:dyDescent="0.25">
      <c r="M8723" s="7"/>
    </row>
    <row r="8724" spans="13:13" x14ac:dyDescent="0.25">
      <c r="M8724" s="7"/>
    </row>
    <row r="8725" spans="13:13" x14ac:dyDescent="0.25">
      <c r="M8725" s="7"/>
    </row>
    <row r="8726" spans="13:13" x14ac:dyDescent="0.25">
      <c r="M8726" s="7"/>
    </row>
    <row r="8727" spans="13:13" x14ac:dyDescent="0.25">
      <c r="M8727" s="7"/>
    </row>
    <row r="8728" spans="13:13" x14ac:dyDescent="0.25">
      <c r="M8728" s="7"/>
    </row>
    <row r="8729" spans="13:13" x14ac:dyDescent="0.25">
      <c r="M8729" s="7"/>
    </row>
    <row r="8730" spans="13:13" x14ac:dyDescent="0.25">
      <c r="M8730" s="7"/>
    </row>
    <row r="8731" spans="13:13" x14ac:dyDescent="0.25">
      <c r="M8731" s="7"/>
    </row>
    <row r="8732" spans="13:13" x14ac:dyDescent="0.25">
      <c r="M8732" s="7"/>
    </row>
    <row r="8733" spans="13:13" x14ac:dyDescent="0.25">
      <c r="M8733" s="7"/>
    </row>
    <row r="8734" spans="13:13" x14ac:dyDescent="0.25">
      <c r="M8734" s="7"/>
    </row>
    <row r="8735" spans="13:13" x14ac:dyDescent="0.25">
      <c r="M8735" s="7"/>
    </row>
    <row r="8736" spans="13:13" x14ac:dyDescent="0.25">
      <c r="M8736" s="7"/>
    </row>
    <row r="8737" spans="13:13" x14ac:dyDescent="0.25">
      <c r="M8737" s="7"/>
    </row>
    <row r="8738" spans="13:13" x14ac:dyDescent="0.25">
      <c r="M8738" s="7"/>
    </row>
    <row r="8739" spans="13:13" x14ac:dyDescent="0.25">
      <c r="M8739" s="7"/>
    </row>
    <row r="8740" spans="13:13" x14ac:dyDescent="0.25">
      <c r="M8740" s="7"/>
    </row>
    <row r="8741" spans="13:13" x14ac:dyDescent="0.25">
      <c r="M8741" s="7"/>
    </row>
    <row r="8742" spans="13:13" x14ac:dyDescent="0.25">
      <c r="M8742" s="7"/>
    </row>
    <row r="8743" spans="13:13" x14ac:dyDescent="0.25">
      <c r="M8743" s="7"/>
    </row>
    <row r="8744" spans="13:13" x14ac:dyDescent="0.25">
      <c r="M8744" s="7"/>
    </row>
    <row r="8745" spans="13:13" x14ac:dyDescent="0.25">
      <c r="M8745" s="7"/>
    </row>
    <row r="8746" spans="13:13" x14ac:dyDescent="0.25">
      <c r="M8746" s="7"/>
    </row>
    <row r="8747" spans="13:13" x14ac:dyDescent="0.25">
      <c r="M8747" s="7"/>
    </row>
    <row r="8748" spans="13:13" x14ac:dyDescent="0.25">
      <c r="M8748" s="7"/>
    </row>
    <row r="8749" spans="13:13" x14ac:dyDescent="0.25">
      <c r="M8749" s="7"/>
    </row>
    <row r="8750" spans="13:13" x14ac:dyDescent="0.25">
      <c r="M8750" s="7"/>
    </row>
    <row r="8751" spans="13:13" x14ac:dyDescent="0.25">
      <c r="M8751" s="7"/>
    </row>
    <row r="8752" spans="13:13" x14ac:dyDescent="0.25">
      <c r="M8752" s="7"/>
    </row>
    <row r="8753" spans="13:13" x14ac:dyDescent="0.25">
      <c r="M8753" s="7"/>
    </row>
    <row r="8754" spans="13:13" x14ac:dyDescent="0.25">
      <c r="M8754" s="7"/>
    </row>
    <row r="8755" spans="13:13" x14ac:dyDescent="0.25">
      <c r="M8755" s="7"/>
    </row>
    <row r="8756" spans="13:13" x14ac:dyDescent="0.25">
      <c r="M8756" s="7"/>
    </row>
    <row r="8757" spans="13:13" x14ac:dyDescent="0.25">
      <c r="M8757" s="7"/>
    </row>
    <row r="8758" spans="13:13" x14ac:dyDescent="0.25">
      <c r="M8758" s="7"/>
    </row>
    <row r="8759" spans="13:13" x14ac:dyDescent="0.25">
      <c r="M8759" s="7"/>
    </row>
    <row r="8760" spans="13:13" x14ac:dyDescent="0.25">
      <c r="M8760" s="7"/>
    </row>
    <row r="8761" spans="13:13" x14ac:dyDescent="0.25">
      <c r="M8761" s="7"/>
    </row>
    <row r="8762" spans="13:13" x14ac:dyDescent="0.25">
      <c r="M8762" s="7"/>
    </row>
    <row r="8763" spans="13:13" x14ac:dyDescent="0.25">
      <c r="M8763" s="7"/>
    </row>
    <row r="8764" spans="13:13" x14ac:dyDescent="0.25">
      <c r="M8764" s="7"/>
    </row>
    <row r="8765" spans="13:13" x14ac:dyDescent="0.25">
      <c r="M8765" s="7"/>
    </row>
    <row r="8766" spans="13:13" x14ac:dyDescent="0.25">
      <c r="M8766" s="7"/>
    </row>
    <row r="8767" spans="13:13" x14ac:dyDescent="0.25">
      <c r="M8767" s="7"/>
    </row>
    <row r="8768" spans="13:13" x14ac:dyDescent="0.25">
      <c r="M8768" s="7"/>
    </row>
    <row r="8769" spans="13:13" x14ac:dyDescent="0.25">
      <c r="M8769" s="7"/>
    </row>
    <row r="8770" spans="13:13" x14ac:dyDescent="0.25">
      <c r="M8770" s="7"/>
    </row>
    <row r="8771" spans="13:13" x14ac:dyDescent="0.25">
      <c r="M8771" s="7"/>
    </row>
    <row r="8772" spans="13:13" x14ac:dyDescent="0.25">
      <c r="M8772" s="7"/>
    </row>
    <row r="8773" spans="13:13" x14ac:dyDescent="0.25">
      <c r="M8773" s="7"/>
    </row>
    <row r="8774" spans="13:13" x14ac:dyDescent="0.25">
      <c r="M8774" s="7"/>
    </row>
    <row r="8775" spans="13:13" x14ac:dyDescent="0.25">
      <c r="M8775" s="7"/>
    </row>
    <row r="8776" spans="13:13" x14ac:dyDescent="0.25">
      <c r="M8776" s="7"/>
    </row>
    <row r="8777" spans="13:13" x14ac:dyDescent="0.25">
      <c r="M8777" s="7"/>
    </row>
    <row r="8778" spans="13:13" x14ac:dyDescent="0.25">
      <c r="M8778" s="7"/>
    </row>
    <row r="8779" spans="13:13" x14ac:dyDescent="0.25">
      <c r="M8779" s="7"/>
    </row>
    <row r="8780" spans="13:13" x14ac:dyDescent="0.25">
      <c r="M8780" s="7"/>
    </row>
    <row r="8781" spans="13:13" x14ac:dyDescent="0.25">
      <c r="M8781" s="7"/>
    </row>
    <row r="8782" spans="13:13" x14ac:dyDescent="0.25">
      <c r="M8782" s="7"/>
    </row>
    <row r="8783" spans="13:13" x14ac:dyDescent="0.25">
      <c r="M8783" s="7"/>
    </row>
    <row r="8784" spans="13:13" x14ac:dyDescent="0.25">
      <c r="M8784" s="7"/>
    </row>
    <row r="8785" spans="13:13" x14ac:dyDescent="0.25">
      <c r="M8785" s="7"/>
    </row>
    <row r="8786" spans="13:13" x14ac:dyDescent="0.25">
      <c r="M8786" s="7"/>
    </row>
    <row r="8787" spans="13:13" x14ac:dyDescent="0.25">
      <c r="M8787" s="7"/>
    </row>
    <row r="8788" spans="13:13" x14ac:dyDescent="0.25">
      <c r="M8788" s="7"/>
    </row>
    <row r="8789" spans="13:13" x14ac:dyDescent="0.25">
      <c r="M8789" s="7"/>
    </row>
    <row r="8790" spans="13:13" x14ac:dyDescent="0.25">
      <c r="M8790" s="7"/>
    </row>
    <row r="8791" spans="13:13" x14ac:dyDescent="0.25">
      <c r="M8791" s="7"/>
    </row>
    <row r="8792" spans="13:13" x14ac:dyDescent="0.25">
      <c r="M8792" s="7"/>
    </row>
    <row r="8793" spans="13:13" x14ac:dyDescent="0.25">
      <c r="M8793" s="7"/>
    </row>
    <row r="8794" spans="13:13" x14ac:dyDescent="0.25">
      <c r="M8794" s="7"/>
    </row>
    <row r="8795" spans="13:13" x14ac:dyDescent="0.25">
      <c r="M8795" s="7"/>
    </row>
    <row r="8796" spans="13:13" x14ac:dyDescent="0.25">
      <c r="M8796" s="7"/>
    </row>
    <row r="8797" spans="13:13" x14ac:dyDescent="0.25">
      <c r="M8797" s="7"/>
    </row>
    <row r="8798" spans="13:13" x14ac:dyDescent="0.25">
      <c r="M8798" s="7"/>
    </row>
    <row r="8799" spans="13:13" x14ac:dyDescent="0.25">
      <c r="M8799" s="7"/>
    </row>
    <row r="8800" spans="13:13" x14ac:dyDescent="0.25">
      <c r="M8800" s="7"/>
    </row>
    <row r="8801" spans="13:13" x14ac:dyDescent="0.25">
      <c r="M8801" s="7"/>
    </row>
    <row r="8802" spans="13:13" x14ac:dyDescent="0.25">
      <c r="M8802" s="7"/>
    </row>
    <row r="8803" spans="13:13" x14ac:dyDescent="0.25">
      <c r="M8803" s="7"/>
    </row>
    <row r="8804" spans="13:13" x14ac:dyDescent="0.25">
      <c r="M8804" s="7"/>
    </row>
    <row r="8805" spans="13:13" x14ac:dyDescent="0.25">
      <c r="M8805" s="7"/>
    </row>
    <row r="8806" spans="13:13" x14ac:dyDescent="0.25">
      <c r="M8806" s="7"/>
    </row>
    <row r="8807" spans="13:13" x14ac:dyDescent="0.25">
      <c r="M8807" s="7"/>
    </row>
    <row r="8808" spans="13:13" x14ac:dyDescent="0.25">
      <c r="M8808" s="7"/>
    </row>
    <row r="8809" spans="13:13" x14ac:dyDescent="0.25">
      <c r="M8809" s="7"/>
    </row>
    <row r="8810" spans="13:13" x14ac:dyDescent="0.25">
      <c r="M8810" s="7"/>
    </row>
    <row r="8811" spans="13:13" x14ac:dyDescent="0.25">
      <c r="M8811" s="7"/>
    </row>
    <row r="8812" spans="13:13" x14ac:dyDescent="0.25">
      <c r="M8812" s="7"/>
    </row>
    <row r="8813" spans="13:13" x14ac:dyDescent="0.25">
      <c r="M8813" s="7"/>
    </row>
    <row r="8814" spans="13:13" x14ac:dyDescent="0.25">
      <c r="M8814" s="7"/>
    </row>
    <row r="8815" spans="13:13" x14ac:dyDescent="0.25">
      <c r="M8815" s="7"/>
    </row>
    <row r="8816" spans="13:13" x14ac:dyDescent="0.25">
      <c r="M8816" s="7"/>
    </row>
    <row r="8817" spans="13:13" x14ac:dyDescent="0.25">
      <c r="M8817" s="7"/>
    </row>
    <row r="8818" spans="13:13" x14ac:dyDescent="0.25">
      <c r="M8818" s="7"/>
    </row>
    <row r="8819" spans="13:13" x14ac:dyDescent="0.25">
      <c r="M8819" s="7"/>
    </row>
    <row r="8820" spans="13:13" x14ac:dyDescent="0.25">
      <c r="M8820" s="7"/>
    </row>
    <row r="8821" spans="13:13" x14ac:dyDescent="0.25">
      <c r="M8821" s="7"/>
    </row>
    <row r="8822" spans="13:13" x14ac:dyDescent="0.25">
      <c r="M8822" s="7"/>
    </row>
    <row r="8823" spans="13:13" x14ac:dyDescent="0.25">
      <c r="M8823" s="7"/>
    </row>
    <row r="8824" spans="13:13" x14ac:dyDescent="0.25">
      <c r="M8824" s="7"/>
    </row>
    <row r="8825" spans="13:13" x14ac:dyDescent="0.25">
      <c r="M8825" s="7"/>
    </row>
    <row r="8826" spans="13:13" x14ac:dyDescent="0.25">
      <c r="M8826" s="7"/>
    </row>
    <row r="8827" spans="13:13" x14ac:dyDescent="0.25">
      <c r="M8827" s="7"/>
    </row>
    <row r="8828" spans="13:13" x14ac:dyDescent="0.25">
      <c r="M8828" s="7"/>
    </row>
    <row r="8829" spans="13:13" x14ac:dyDescent="0.25">
      <c r="M8829" s="7"/>
    </row>
    <row r="8830" spans="13:13" x14ac:dyDescent="0.25">
      <c r="M8830" s="7"/>
    </row>
    <row r="8831" spans="13:13" x14ac:dyDescent="0.25">
      <c r="M8831" s="7"/>
    </row>
    <row r="8832" spans="13:13" x14ac:dyDescent="0.25">
      <c r="M8832" s="7"/>
    </row>
    <row r="8833" spans="13:13" x14ac:dyDescent="0.25">
      <c r="M8833" s="7"/>
    </row>
    <row r="8834" spans="13:13" x14ac:dyDescent="0.25">
      <c r="M8834" s="7"/>
    </row>
    <row r="8835" spans="13:13" x14ac:dyDescent="0.25">
      <c r="M8835" s="7"/>
    </row>
    <row r="8836" spans="13:13" x14ac:dyDescent="0.25">
      <c r="M8836" s="7"/>
    </row>
    <row r="8837" spans="13:13" x14ac:dyDescent="0.25">
      <c r="M8837" s="7"/>
    </row>
    <row r="8838" spans="13:13" x14ac:dyDescent="0.25">
      <c r="M8838" s="7"/>
    </row>
    <row r="8839" spans="13:13" x14ac:dyDescent="0.25">
      <c r="M8839" s="7"/>
    </row>
    <row r="8840" spans="13:13" x14ac:dyDescent="0.25">
      <c r="M8840" s="7"/>
    </row>
    <row r="8841" spans="13:13" x14ac:dyDescent="0.25">
      <c r="M8841" s="7"/>
    </row>
    <row r="8842" spans="13:13" x14ac:dyDescent="0.25">
      <c r="M8842" s="7"/>
    </row>
    <row r="8843" spans="13:13" x14ac:dyDescent="0.25">
      <c r="M8843" s="7"/>
    </row>
    <row r="8844" spans="13:13" x14ac:dyDescent="0.25">
      <c r="M8844" s="7"/>
    </row>
    <row r="8845" spans="13:13" x14ac:dyDescent="0.25">
      <c r="M8845" s="7"/>
    </row>
    <row r="8846" spans="13:13" x14ac:dyDescent="0.25">
      <c r="M8846" s="7"/>
    </row>
    <row r="8847" spans="13:13" x14ac:dyDescent="0.25">
      <c r="M8847" s="7"/>
    </row>
    <row r="8848" spans="13:13" x14ac:dyDescent="0.25">
      <c r="M8848" s="7"/>
    </row>
    <row r="8849" spans="13:13" x14ac:dyDescent="0.25">
      <c r="M8849" s="7"/>
    </row>
    <row r="8850" spans="13:13" x14ac:dyDescent="0.25">
      <c r="M8850" s="7"/>
    </row>
    <row r="8851" spans="13:13" x14ac:dyDescent="0.25">
      <c r="M8851" s="7"/>
    </row>
    <row r="8852" spans="13:13" x14ac:dyDescent="0.25">
      <c r="M8852" s="7"/>
    </row>
    <row r="8853" spans="13:13" x14ac:dyDescent="0.25">
      <c r="M8853" s="7"/>
    </row>
    <row r="8854" spans="13:13" x14ac:dyDescent="0.25">
      <c r="M8854" s="7"/>
    </row>
    <row r="8855" spans="13:13" x14ac:dyDescent="0.25">
      <c r="M8855" s="7"/>
    </row>
    <row r="8856" spans="13:13" x14ac:dyDescent="0.25">
      <c r="M8856" s="7"/>
    </row>
    <row r="8857" spans="13:13" x14ac:dyDescent="0.25">
      <c r="M8857" s="7"/>
    </row>
    <row r="8858" spans="13:13" x14ac:dyDescent="0.25">
      <c r="M8858" s="7"/>
    </row>
    <row r="8859" spans="13:13" x14ac:dyDescent="0.25">
      <c r="M8859" s="7"/>
    </row>
    <row r="8860" spans="13:13" x14ac:dyDescent="0.25">
      <c r="M8860" s="7"/>
    </row>
    <row r="8861" spans="13:13" x14ac:dyDescent="0.25">
      <c r="M8861" s="7"/>
    </row>
    <row r="8862" spans="13:13" x14ac:dyDescent="0.25">
      <c r="M8862" s="7"/>
    </row>
    <row r="8863" spans="13:13" x14ac:dyDescent="0.25">
      <c r="M8863" s="7"/>
    </row>
    <row r="8864" spans="13:13" x14ac:dyDescent="0.25">
      <c r="M8864" s="7"/>
    </row>
    <row r="8865" spans="13:13" x14ac:dyDescent="0.25">
      <c r="M8865" s="7"/>
    </row>
    <row r="8866" spans="13:13" x14ac:dyDescent="0.25">
      <c r="M8866" s="7"/>
    </row>
    <row r="8867" spans="13:13" x14ac:dyDescent="0.25">
      <c r="M8867" s="7"/>
    </row>
    <row r="8868" spans="13:13" x14ac:dyDescent="0.25">
      <c r="M8868" s="7"/>
    </row>
    <row r="8869" spans="13:13" x14ac:dyDescent="0.25">
      <c r="M8869" s="7"/>
    </row>
    <row r="8870" spans="13:13" x14ac:dyDescent="0.25">
      <c r="M8870" s="7"/>
    </row>
    <row r="8871" spans="13:13" x14ac:dyDescent="0.25">
      <c r="M8871" s="7"/>
    </row>
    <row r="8872" spans="13:13" x14ac:dyDescent="0.25">
      <c r="M8872" s="7"/>
    </row>
    <row r="8873" spans="13:13" x14ac:dyDescent="0.25">
      <c r="M8873" s="7"/>
    </row>
    <row r="8874" spans="13:13" x14ac:dyDescent="0.25">
      <c r="M8874" s="7"/>
    </row>
    <row r="8875" spans="13:13" x14ac:dyDescent="0.25">
      <c r="M8875" s="7"/>
    </row>
    <row r="8876" spans="13:13" x14ac:dyDescent="0.25">
      <c r="M8876" s="7"/>
    </row>
    <row r="8877" spans="13:13" x14ac:dyDescent="0.25">
      <c r="M8877" s="7"/>
    </row>
    <row r="8878" spans="13:13" x14ac:dyDescent="0.25">
      <c r="M8878" s="7"/>
    </row>
    <row r="8879" spans="13:13" x14ac:dyDescent="0.25">
      <c r="M8879" s="7"/>
    </row>
    <row r="8880" spans="13:13" x14ac:dyDescent="0.25">
      <c r="M8880" s="7"/>
    </row>
    <row r="8881" spans="13:13" x14ac:dyDescent="0.25">
      <c r="M8881" s="7"/>
    </row>
    <row r="8882" spans="13:13" x14ac:dyDescent="0.25">
      <c r="M8882" s="7"/>
    </row>
    <row r="8883" spans="13:13" x14ac:dyDescent="0.25">
      <c r="M8883" s="7"/>
    </row>
    <row r="8884" spans="13:13" x14ac:dyDescent="0.25">
      <c r="M8884" s="7"/>
    </row>
    <row r="8885" spans="13:13" x14ac:dyDescent="0.25">
      <c r="M8885" s="7"/>
    </row>
    <row r="8886" spans="13:13" x14ac:dyDescent="0.25">
      <c r="M8886" s="7"/>
    </row>
    <row r="8887" spans="13:13" x14ac:dyDescent="0.25">
      <c r="M8887" s="7"/>
    </row>
    <row r="8888" spans="13:13" x14ac:dyDescent="0.25">
      <c r="M8888" s="7"/>
    </row>
    <row r="8889" spans="13:13" x14ac:dyDescent="0.25">
      <c r="M8889" s="7"/>
    </row>
    <row r="8890" spans="13:13" x14ac:dyDescent="0.25">
      <c r="M8890" s="7"/>
    </row>
    <row r="8891" spans="13:13" x14ac:dyDescent="0.25">
      <c r="M8891" s="7"/>
    </row>
    <row r="8892" spans="13:13" x14ac:dyDescent="0.25">
      <c r="M8892" s="7"/>
    </row>
    <row r="8893" spans="13:13" x14ac:dyDescent="0.25">
      <c r="M8893" s="7"/>
    </row>
    <row r="8894" spans="13:13" x14ac:dyDescent="0.25">
      <c r="M8894" s="7"/>
    </row>
    <row r="8895" spans="13:13" x14ac:dyDescent="0.25">
      <c r="M8895" s="7"/>
    </row>
    <row r="8896" spans="13:13" x14ac:dyDescent="0.25">
      <c r="M8896" s="7"/>
    </row>
    <row r="8897" spans="13:13" x14ac:dyDescent="0.25">
      <c r="M8897" s="7"/>
    </row>
    <row r="8898" spans="13:13" x14ac:dyDescent="0.25">
      <c r="M8898" s="7"/>
    </row>
    <row r="8899" spans="13:13" x14ac:dyDescent="0.25">
      <c r="M8899" s="7"/>
    </row>
    <row r="8900" spans="13:13" x14ac:dyDescent="0.25">
      <c r="M8900" s="7"/>
    </row>
    <row r="8901" spans="13:13" x14ac:dyDescent="0.25">
      <c r="M8901" s="7"/>
    </row>
    <row r="8902" spans="13:13" x14ac:dyDescent="0.25">
      <c r="M8902" s="7"/>
    </row>
    <row r="8903" spans="13:13" x14ac:dyDescent="0.25">
      <c r="M8903" s="7"/>
    </row>
    <row r="8904" spans="13:13" x14ac:dyDescent="0.25">
      <c r="M8904" s="7"/>
    </row>
    <row r="8905" spans="13:13" x14ac:dyDescent="0.25">
      <c r="M8905" s="7"/>
    </row>
    <row r="8906" spans="13:13" x14ac:dyDescent="0.25">
      <c r="M8906" s="7"/>
    </row>
    <row r="8907" spans="13:13" x14ac:dyDescent="0.25">
      <c r="M8907" s="7"/>
    </row>
    <row r="8908" spans="13:13" x14ac:dyDescent="0.25">
      <c r="M8908" s="7"/>
    </row>
    <row r="8909" spans="13:13" x14ac:dyDescent="0.25">
      <c r="M8909" s="7"/>
    </row>
    <row r="8910" spans="13:13" x14ac:dyDescent="0.25">
      <c r="M8910" s="7"/>
    </row>
    <row r="8911" spans="13:13" x14ac:dyDescent="0.25">
      <c r="M8911" s="7"/>
    </row>
    <row r="8912" spans="13:13" x14ac:dyDescent="0.25">
      <c r="M8912" s="7"/>
    </row>
    <row r="8913" spans="13:13" x14ac:dyDescent="0.25">
      <c r="M8913" s="7"/>
    </row>
    <row r="8914" spans="13:13" x14ac:dyDescent="0.25">
      <c r="M8914" s="7"/>
    </row>
    <row r="8915" spans="13:13" x14ac:dyDescent="0.25">
      <c r="M8915" s="7"/>
    </row>
    <row r="8916" spans="13:13" x14ac:dyDescent="0.25">
      <c r="M8916" s="7"/>
    </row>
    <row r="8917" spans="13:13" x14ac:dyDescent="0.25">
      <c r="M8917" s="7"/>
    </row>
    <row r="8918" spans="13:13" x14ac:dyDescent="0.25">
      <c r="M8918" s="7"/>
    </row>
    <row r="8919" spans="13:13" x14ac:dyDescent="0.25">
      <c r="M8919" s="7"/>
    </row>
    <row r="8920" spans="13:13" x14ac:dyDescent="0.25">
      <c r="M8920" s="7"/>
    </row>
    <row r="8921" spans="13:13" x14ac:dyDescent="0.25">
      <c r="M8921" s="7"/>
    </row>
    <row r="8922" spans="13:13" x14ac:dyDescent="0.25">
      <c r="M8922" s="7"/>
    </row>
    <row r="8923" spans="13:13" x14ac:dyDescent="0.25">
      <c r="M8923" s="7"/>
    </row>
    <row r="8924" spans="13:13" x14ac:dyDescent="0.25">
      <c r="M8924" s="7"/>
    </row>
    <row r="8925" spans="13:13" x14ac:dyDescent="0.25">
      <c r="M8925" s="7"/>
    </row>
    <row r="8926" spans="13:13" x14ac:dyDescent="0.25">
      <c r="M8926" s="7"/>
    </row>
    <row r="8927" spans="13:13" x14ac:dyDescent="0.25">
      <c r="M8927" s="7"/>
    </row>
    <row r="8928" spans="13:13" x14ac:dyDescent="0.25">
      <c r="M8928" s="7"/>
    </row>
    <row r="8929" spans="13:13" x14ac:dyDescent="0.25">
      <c r="M8929" s="7"/>
    </row>
    <row r="8930" spans="13:13" x14ac:dyDescent="0.25">
      <c r="M8930" s="7"/>
    </row>
    <row r="8931" spans="13:13" x14ac:dyDescent="0.25">
      <c r="M8931" s="7"/>
    </row>
    <row r="8932" spans="13:13" x14ac:dyDescent="0.25">
      <c r="M8932" s="7"/>
    </row>
    <row r="8933" spans="13:13" x14ac:dyDescent="0.25">
      <c r="M8933" s="7"/>
    </row>
    <row r="8934" spans="13:13" x14ac:dyDescent="0.25">
      <c r="M8934" s="7"/>
    </row>
    <row r="8935" spans="13:13" x14ac:dyDescent="0.25">
      <c r="M8935" s="7"/>
    </row>
    <row r="8936" spans="13:13" x14ac:dyDescent="0.25">
      <c r="M8936" s="7"/>
    </row>
    <row r="8937" spans="13:13" x14ac:dyDescent="0.25">
      <c r="M8937" s="7"/>
    </row>
    <row r="8938" spans="13:13" x14ac:dyDescent="0.25">
      <c r="M8938" s="7"/>
    </row>
    <row r="8939" spans="13:13" x14ac:dyDescent="0.25">
      <c r="M8939" s="7"/>
    </row>
    <row r="8940" spans="13:13" x14ac:dyDescent="0.25">
      <c r="M8940" s="7"/>
    </row>
    <row r="8941" spans="13:13" x14ac:dyDescent="0.25">
      <c r="M8941" s="7"/>
    </row>
    <row r="8942" spans="13:13" x14ac:dyDescent="0.25">
      <c r="M8942" s="7"/>
    </row>
    <row r="8943" spans="13:13" x14ac:dyDescent="0.25">
      <c r="M8943" s="7"/>
    </row>
    <row r="8944" spans="13:13" x14ac:dyDescent="0.25">
      <c r="M8944" s="7"/>
    </row>
    <row r="8945" spans="13:13" x14ac:dyDescent="0.25">
      <c r="M8945" s="7"/>
    </row>
    <row r="8946" spans="13:13" x14ac:dyDescent="0.25">
      <c r="M8946" s="7"/>
    </row>
    <row r="8947" spans="13:13" x14ac:dyDescent="0.25">
      <c r="M8947" s="7"/>
    </row>
    <row r="8948" spans="13:13" x14ac:dyDescent="0.25">
      <c r="M8948" s="7"/>
    </row>
    <row r="8949" spans="13:13" x14ac:dyDescent="0.25">
      <c r="M8949" s="7"/>
    </row>
    <row r="8950" spans="13:13" x14ac:dyDescent="0.25">
      <c r="M8950" s="7"/>
    </row>
    <row r="8951" spans="13:13" x14ac:dyDescent="0.25">
      <c r="M8951" s="7"/>
    </row>
    <row r="8952" spans="13:13" x14ac:dyDescent="0.25">
      <c r="M8952" s="7"/>
    </row>
    <row r="8953" spans="13:13" x14ac:dyDescent="0.25">
      <c r="M8953" s="7"/>
    </row>
    <row r="8954" spans="13:13" x14ac:dyDescent="0.25">
      <c r="M8954" s="7"/>
    </row>
    <row r="8955" spans="13:13" x14ac:dyDescent="0.25">
      <c r="M8955" s="7"/>
    </row>
    <row r="8956" spans="13:13" x14ac:dyDescent="0.25">
      <c r="M8956" s="7"/>
    </row>
    <row r="8957" spans="13:13" x14ac:dyDescent="0.25">
      <c r="M8957" s="7"/>
    </row>
    <row r="8958" spans="13:13" x14ac:dyDescent="0.25">
      <c r="M8958" s="7"/>
    </row>
    <row r="8959" spans="13:13" x14ac:dyDescent="0.25">
      <c r="M8959" s="7"/>
    </row>
    <row r="8960" spans="13:13" x14ac:dyDescent="0.25">
      <c r="M8960" s="7"/>
    </row>
    <row r="8961" spans="13:13" x14ac:dyDescent="0.25">
      <c r="M8961" s="7"/>
    </row>
    <row r="8962" spans="13:13" x14ac:dyDescent="0.25">
      <c r="M8962" s="7"/>
    </row>
    <row r="8963" spans="13:13" x14ac:dyDescent="0.25">
      <c r="M8963" s="7"/>
    </row>
    <row r="8964" spans="13:13" x14ac:dyDescent="0.25">
      <c r="M8964" s="7"/>
    </row>
    <row r="8965" spans="13:13" x14ac:dyDescent="0.25">
      <c r="M8965" s="7"/>
    </row>
    <row r="8966" spans="13:13" x14ac:dyDescent="0.25">
      <c r="M8966" s="7"/>
    </row>
    <row r="8967" spans="13:13" x14ac:dyDescent="0.25">
      <c r="M8967" s="7"/>
    </row>
    <row r="8968" spans="13:13" x14ac:dyDescent="0.25">
      <c r="M8968" s="7"/>
    </row>
    <row r="8969" spans="13:13" x14ac:dyDescent="0.25">
      <c r="M8969" s="7"/>
    </row>
    <row r="8970" spans="13:13" x14ac:dyDescent="0.25">
      <c r="M8970" s="7"/>
    </row>
    <row r="8971" spans="13:13" x14ac:dyDescent="0.25">
      <c r="M8971" s="7"/>
    </row>
    <row r="8972" spans="13:13" x14ac:dyDescent="0.25">
      <c r="M8972" s="7"/>
    </row>
    <row r="8973" spans="13:13" x14ac:dyDescent="0.25">
      <c r="M8973" s="7"/>
    </row>
    <row r="8974" spans="13:13" x14ac:dyDescent="0.25">
      <c r="M8974" s="7"/>
    </row>
    <row r="8975" spans="13:13" x14ac:dyDescent="0.25">
      <c r="M8975" s="7"/>
    </row>
    <row r="8976" spans="13:13" x14ac:dyDescent="0.25">
      <c r="M8976" s="7"/>
    </row>
    <row r="8977" spans="13:13" x14ac:dyDescent="0.25">
      <c r="M8977" s="7"/>
    </row>
    <row r="8978" spans="13:13" x14ac:dyDescent="0.25">
      <c r="M8978" s="7"/>
    </row>
    <row r="8979" spans="13:13" x14ac:dyDescent="0.25">
      <c r="M8979" s="7"/>
    </row>
    <row r="8980" spans="13:13" x14ac:dyDescent="0.25">
      <c r="M8980" s="7"/>
    </row>
    <row r="8981" spans="13:13" x14ac:dyDescent="0.25">
      <c r="M8981" s="7"/>
    </row>
    <row r="8982" spans="13:13" x14ac:dyDescent="0.25">
      <c r="M8982" s="7"/>
    </row>
    <row r="8983" spans="13:13" x14ac:dyDescent="0.25">
      <c r="M8983" s="7"/>
    </row>
    <row r="8984" spans="13:13" x14ac:dyDescent="0.25">
      <c r="M8984" s="7"/>
    </row>
    <row r="8985" spans="13:13" x14ac:dyDescent="0.25">
      <c r="M8985" s="7"/>
    </row>
    <row r="8986" spans="13:13" x14ac:dyDescent="0.25">
      <c r="M8986" s="7"/>
    </row>
    <row r="8987" spans="13:13" x14ac:dyDescent="0.25">
      <c r="M8987" s="7"/>
    </row>
    <row r="8988" spans="13:13" x14ac:dyDescent="0.25">
      <c r="M8988" s="7"/>
    </row>
    <row r="8989" spans="13:13" x14ac:dyDescent="0.25">
      <c r="M8989" s="7"/>
    </row>
    <row r="8990" spans="13:13" x14ac:dyDescent="0.25">
      <c r="M8990" s="7"/>
    </row>
    <row r="8991" spans="13:13" x14ac:dyDescent="0.25">
      <c r="M8991" s="7"/>
    </row>
    <row r="8992" spans="13:13" x14ac:dyDescent="0.25">
      <c r="M8992" s="7"/>
    </row>
    <row r="8993" spans="13:13" x14ac:dyDescent="0.25">
      <c r="M8993" s="7"/>
    </row>
    <row r="8994" spans="13:13" x14ac:dyDescent="0.25">
      <c r="M8994" s="7"/>
    </row>
    <row r="8995" spans="13:13" x14ac:dyDescent="0.25">
      <c r="M8995" s="7"/>
    </row>
    <row r="8996" spans="13:13" x14ac:dyDescent="0.25">
      <c r="M8996" s="7"/>
    </row>
    <row r="8997" spans="13:13" x14ac:dyDescent="0.25">
      <c r="M8997" s="7"/>
    </row>
    <row r="8998" spans="13:13" x14ac:dyDescent="0.25">
      <c r="M8998" s="7"/>
    </row>
    <row r="8999" spans="13:13" x14ac:dyDescent="0.25">
      <c r="M8999" s="7"/>
    </row>
    <row r="9000" spans="13:13" x14ac:dyDescent="0.25">
      <c r="M9000" s="7"/>
    </row>
    <row r="9001" spans="13:13" x14ac:dyDescent="0.25">
      <c r="M9001" s="7"/>
    </row>
    <row r="9002" spans="13:13" x14ac:dyDescent="0.25">
      <c r="M9002" s="7"/>
    </row>
    <row r="9003" spans="13:13" x14ac:dyDescent="0.25">
      <c r="M9003" s="7"/>
    </row>
    <row r="9004" spans="13:13" x14ac:dyDescent="0.25">
      <c r="M9004" s="7"/>
    </row>
    <row r="9005" spans="13:13" x14ac:dyDescent="0.25">
      <c r="M9005" s="7"/>
    </row>
    <row r="9006" spans="13:13" x14ac:dyDescent="0.25">
      <c r="M9006" s="7"/>
    </row>
    <row r="9007" spans="13:13" x14ac:dyDescent="0.25">
      <c r="M9007" s="7"/>
    </row>
    <row r="9008" spans="13:13" x14ac:dyDescent="0.25">
      <c r="M9008" s="7"/>
    </row>
    <row r="9009" spans="13:13" x14ac:dyDescent="0.25">
      <c r="M9009" s="7"/>
    </row>
    <row r="9010" spans="13:13" x14ac:dyDescent="0.25">
      <c r="M9010" s="7"/>
    </row>
    <row r="9011" spans="13:13" x14ac:dyDescent="0.25">
      <c r="M9011" s="7"/>
    </row>
    <row r="9012" spans="13:13" x14ac:dyDescent="0.25">
      <c r="M9012" s="7"/>
    </row>
    <row r="9013" spans="13:13" x14ac:dyDescent="0.25">
      <c r="M9013" s="7"/>
    </row>
    <row r="9014" spans="13:13" x14ac:dyDescent="0.25">
      <c r="M9014" s="7"/>
    </row>
    <row r="9015" spans="13:13" x14ac:dyDescent="0.25">
      <c r="M9015" s="7"/>
    </row>
    <row r="9016" spans="13:13" x14ac:dyDescent="0.25">
      <c r="M9016" s="7"/>
    </row>
    <row r="9017" spans="13:13" x14ac:dyDescent="0.25">
      <c r="M9017" s="7"/>
    </row>
    <row r="9018" spans="13:13" x14ac:dyDescent="0.25">
      <c r="M9018" s="7"/>
    </row>
    <row r="9019" spans="13:13" x14ac:dyDescent="0.25">
      <c r="M9019" s="7"/>
    </row>
    <row r="9020" spans="13:13" x14ac:dyDescent="0.25">
      <c r="M9020" s="7"/>
    </row>
    <row r="9021" spans="13:13" x14ac:dyDescent="0.25">
      <c r="M9021" s="7"/>
    </row>
    <row r="9022" spans="13:13" x14ac:dyDescent="0.25">
      <c r="M9022" s="7"/>
    </row>
    <row r="9023" spans="13:13" x14ac:dyDescent="0.25">
      <c r="M9023" s="7"/>
    </row>
    <row r="9024" spans="13:13" x14ac:dyDescent="0.25">
      <c r="M9024" s="7"/>
    </row>
    <row r="9025" spans="13:13" x14ac:dyDescent="0.25">
      <c r="M9025" s="7"/>
    </row>
    <row r="9026" spans="13:13" x14ac:dyDescent="0.25">
      <c r="M9026" s="7"/>
    </row>
    <row r="9027" spans="13:13" x14ac:dyDescent="0.25">
      <c r="M9027" s="7"/>
    </row>
    <row r="9028" spans="13:13" x14ac:dyDescent="0.25">
      <c r="M9028" s="7"/>
    </row>
    <row r="9029" spans="13:13" x14ac:dyDescent="0.25">
      <c r="M9029" s="7"/>
    </row>
    <row r="9030" spans="13:13" x14ac:dyDescent="0.25">
      <c r="M9030" s="7"/>
    </row>
    <row r="9031" spans="13:13" x14ac:dyDescent="0.25">
      <c r="M9031" s="7"/>
    </row>
    <row r="9032" spans="13:13" x14ac:dyDescent="0.25">
      <c r="M9032" s="7"/>
    </row>
    <row r="9033" spans="13:13" x14ac:dyDescent="0.25">
      <c r="M9033" s="7"/>
    </row>
    <row r="9034" spans="13:13" x14ac:dyDescent="0.25">
      <c r="M9034" s="7"/>
    </row>
    <row r="9035" spans="13:13" x14ac:dyDescent="0.25">
      <c r="M9035" s="7"/>
    </row>
    <row r="9036" spans="13:13" x14ac:dyDescent="0.25">
      <c r="M9036" s="7"/>
    </row>
    <row r="9037" spans="13:13" x14ac:dyDescent="0.25">
      <c r="M9037" s="7"/>
    </row>
    <row r="9038" spans="13:13" x14ac:dyDescent="0.25">
      <c r="M9038" s="7"/>
    </row>
    <row r="9039" spans="13:13" x14ac:dyDescent="0.25">
      <c r="M9039" s="7"/>
    </row>
    <row r="9040" spans="13:13" x14ac:dyDescent="0.25">
      <c r="M9040" s="7"/>
    </row>
    <row r="9041" spans="13:13" x14ac:dyDescent="0.25">
      <c r="M9041" s="7"/>
    </row>
    <row r="9042" spans="13:13" x14ac:dyDescent="0.25">
      <c r="M9042" s="7"/>
    </row>
    <row r="9043" spans="13:13" x14ac:dyDescent="0.25">
      <c r="M9043" s="7"/>
    </row>
    <row r="9044" spans="13:13" x14ac:dyDescent="0.25">
      <c r="M9044" s="7"/>
    </row>
    <row r="9045" spans="13:13" x14ac:dyDescent="0.25">
      <c r="M9045" s="7"/>
    </row>
    <row r="9046" spans="13:13" x14ac:dyDescent="0.25">
      <c r="M9046" s="7"/>
    </row>
    <row r="9047" spans="13:13" x14ac:dyDescent="0.25">
      <c r="M9047" s="7"/>
    </row>
    <row r="9048" spans="13:13" x14ac:dyDescent="0.25">
      <c r="M9048" s="7"/>
    </row>
    <row r="9049" spans="13:13" x14ac:dyDescent="0.25">
      <c r="M9049" s="7"/>
    </row>
    <row r="9050" spans="13:13" x14ac:dyDescent="0.25">
      <c r="M9050" s="7"/>
    </row>
    <row r="9051" spans="13:13" x14ac:dyDescent="0.25">
      <c r="M9051" s="7"/>
    </row>
    <row r="9052" spans="13:13" x14ac:dyDescent="0.25">
      <c r="M9052" s="7"/>
    </row>
    <row r="9053" spans="13:13" x14ac:dyDescent="0.25">
      <c r="M9053" s="7"/>
    </row>
    <row r="9054" spans="13:13" x14ac:dyDescent="0.25">
      <c r="M9054" s="7"/>
    </row>
    <row r="9055" spans="13:13" x14ac:dyDescent="0.25">
      <c r="M9055" s="7"/>
    </row>
    <row r="9056" spans="13:13" x14ac:dyDescent="0.25">
      <c r="M9056" s="7"/>
    </row>
    <row r="9057" spans="13:13" x14ac:dyDescent="0.25">
      <c r="M9057" s="7"/>
    </row>
    <row r="9058" spans="13:13" x14ac:dyDescent="0.25">
      <c r="M9058" s="7"/>
    </row>
    <row r="9059" spans="13:13" x14ac:dyDescent="0.25">
      <c r="M9059" s="7"/>
    </row>
    <row r="9060" spans="13:13" x14ac:dyDescent="0.25">
      <c r="M9060" s="7"/>
    </row>
    <row r="9061" spans="13:13" x14ac:dyDescent="0.25">
      <c r="M9061" s="7"/>
    </row>
    <row r="9062" spans="13:13" x14ac:dyDescent="0.25">
      <c r="M9062" s="7"/>
    </row>
    <row r="9063" spans="13:13" x14ac:dyDescent="0.25">
      <c r="M9063" s="7"/>
    </row>
    <row r="9064" spans="13:13" x14ac:dyDescent="0.25">
      <c r="M9064" s="7"/>
    </row>
    <row r="9065" spans="13:13" x14ac:dyDescent="0.25">
      <c r="M9065" s="7"/>
    </row>
    <row r="9066" spans="13:13" x14ac:dyDescent="0.25">
      <c r="M9066" s="7"/>
    </row>
    <row r="9067" spans="13:13" x14ac:dyDescent="0.25">
      <c r="M9067" s="7"/>
    </row>
    <row r="9068" spans="13:13" x14ac:dyDescent="0.25">
      <c r="M9068" s="7"/>
    </row>
    <row r="9069" spans="13:13" x14ac:dyDescent="0.25">
      <c r="M9069" s="7"/>
    </row>
    <row r="9070" spans="13:13" x14ac:dyDescent="0.25">
      <c r="M9070" s="7"/>
    </row>
    <row r="9071" spans="13:13" x14ac:dyDescent="0.25">
      <c r="M9071" s="7"/>
    </row>
    <row r="9072" spans="13:13" x14ac:dyDescent="0.25">
      <c r="M9072" s="7"/>
    </row>
    <row r="9073" spans="13:13" x14ac:dyDescent="0.25">
      <c r="M9073" s="7"/>
    </row>
    <row r="9074" spans="13:13" x14ac:dyDescent="0.25">
      <c r="M9074" s="7"/>
    </row>
    <row r="9075" spans="13:13" x14ac:dyDescent="0.25">
      <c r="M9075" s="7"/>
    </row>
    <row r="9076" spans="13:13" x14ac:dyDescent="0.25">
      <c r="M9076" s="7"/>
    </row>
    <row r="9077" spans="13:13" x14ac:dyDescent="0.25">
      <c r="M9077" s="7"/>
    </row>
    <row r="9078" spans="13:13" x14ac:dyDescent="0.25">
      <c r="M9078" s="7"/>
    </row>
    <row r="9079" spans="13:13" x14ac:dyDescent="0.25">
      <c r="M9079" s="7"/>
    </row>
    <row r="9080" spans="13:13" x14ac:dyDescent="0.25">
      <c r="M9080" s="7"/>
    </row>
    <row r="9081" spans="13:13" x14ac:dyDescent="0.25">
      <c r="M9081" s="7"/>
    </row>
    <row r="9082" spans="13:13" x14ac:dyDescent="0.25">
      <c r="M9082" s="7"/>
    </row>
    <row r="9083" spans="13:13" x14ac:dyDescent="0.25">
      <c r="M9083" s="7"/>
    </row>
    <row r="9084" spans="13:13" x14ac:dyDescent="0.25">
      <c r="M9084" s="7"/>
    </row>
    <row r="9085" spans="13:13" x14ac:dyDescent="0.25">
      <c r="M9085" s="7"/>
    </row>
    <row r="9086" spans="13:13" x14ac:dyDescent="0.25">
      <c r="M9086" s="7"/>
    </row>
    <row r="9087" spans="13:13" x14ac:dyDescent="0.25">
      <c r="M9087" s="7"/>
    </row>
    <row r="9088" spans="13:13" x14ac:dyDescent="0.25">
      <c r="M9088" s="7"/>
    </row>
    <row r="9089" spans="13:13" x14ac:dyDescent="0.25">
      <c r="M9089" s="7"/>
    </row>
    <row r="9090" spans="13:13" x14ac:dyDescent="0.25">
      <c r="M9090" s="7"/>
    </row>
    <row r="9091" spans="13:13" x14ac:dyDescent="0.25">
      <c r="M9091" s="7"/>
    </row>
    <row r="9092" spans="13:13" x14ac:dyDescent="0.25">
      <c r="M9092" s="7"/>
    </row>
    <row r="9093" spans="13:13" x14ac:dyDescent="0.25">
      <c r="M9093" s="7"/>
    </row>
    <row r="9094" spans="13:13" x14ac:dyDescent="0.25">
      <c r="M9094" s="7"/>
    </row>
    <row r="9095" spans="13:13" x14ac:dyDescent="0.25">
      <c r="M9095" s="7"/>
    </row>
    <row r="9096" spans="13:13" x14ac:dyDescent="0.25">
      <c r="M9096" s="7"/>
    </row>
    <row r="9097" spans="13:13" x14ac:dyDescent="0.25">
      <c r="M9097" s="7"/>
    </row>
    <row r="9098" spans="13:13" x14ac:dyDescent="0.25">
      <c r="M9098" s="7"/>
    </row>
    <row r="9099" spans="13:13" x14ac:dyDescent="0.25">
      <c r="M9099" s="7"/>
    </row>
    <row r="9100" spans="13:13" x14ac:dyDescent="0.25">
      <c r="M9100" s="7"/>
    </row>
    <row r="9101" spans="13:13" x14ac:dyDescent="0.25">
      <c r="M9101" s="7"/>
    </row>
    <row r="9102" spans="13:13" x14ac:dyDescent="0.25">
      <c r="M9102" s="7"/>
    </row>
    <row r="9103" spans="13:13" x14ac:dyDescent="0.25">
      <c r="M9103" s="7"/>
    </row>
    <row r="9104" spans="13:13" x14ac:dyDescent="0.25">
      <c r="M9104" s="7"/>
    </row>
    <row r="9105" spans="13:13" x14ac:dyDescent="0.25">
      <c r="M9105" s="7"/>
    </row>
    <row r="9106" spans="13:13" x14ac:dyDescent="0.25">
      <c r="M9106" s="7"/>
    </row>
    <row r="9107" spans="13:13" x14ac:dyDescent="0.25">
      <c r="M9107" s="7"/>
    </row>
    <row r="9108" spans="13:13" x14ac:dyDescent="0.25">
      <c r="M9108" s="7"/>
    </row>
    <row r="9109" spans="13:13" x14ac:dyDescent="0.25">
      <c r="M9109" s="7"/>
    </row>
    <row r="9110" spans="13:13" x14ac:dyDescent="0.25">
      <c r="M9110" s="7"/>
    </row>
    <row r="9111" spans="13:13" x14ac:dyDescent="0.25">
      <c r="M9111" s="7"/>
    </row>
    <row r="9112" spans="13:13" x14ac:dyDescent="0.25">
      <c r="M9112" s="7"/>
    </row>
    <row r="9113" spans="13:13" x14ac:dyDescent="0.25">
      <c r="M9113" s="7"/>
    </row>
    <row r="9114" spans="13:13" x14ac:dyDescent="0.25">
      <c r="M9114" s="7"/>
    </row>
    <row r="9115" spans="13:13" x14ac:dyDescent="0.25">
      <c r="M9115" s="7"/>
    </row>
    <row r="9116" spans="13:13" x14ac:dyDescent="0.25">
      <c r="M9116" s="7"/>
    </row>
    <row r="9117" spans="13:13" x14ac:dyDescent="0.25">
      <c r="M9117" s="7"/>
    </row>
    <row r="9118" spans="13:13" x14ac:dyDescent="0.25">
      <c r="M9118" s="7"/>
    </row>
    <row r="9119" spans="13:13" x14ac:dyDescent="0.25">
      <c r="M9119" s="7"/>
    </row>
    <row r="9120" spans="13:13" x14ac:dyDescent="0.25">
      <c r="M9120" s="7"/>
    </row>
    <row r="9121" spans="13:13" x14ac:dyDescent="0.25">
      <c r="M9121" s="7"/>
    </row>
    <row r="9122" spans="13:13" x14ac:dyDescent="0.25">
      <c r="M9122" s="7"/>
    </row>
    <row r="9123" spans="13:13" x14ac:dyDescent="0.25">
      <c r="M9123" s="7"/>
    </row>
    <row r="9124" spans="13:13" x14ac:dyDescent="0.25">
      <c r="M9124" s="7"/>
    </row>
    <row r="9125" spans="13:13" x14ac:dyDescent="0.25">
      <c r="M9125" s="7"/>
    </row>
    <row r="9126" spans="13:13" x14ac:dyDescent="0.25">
      <c r="M9126" s="7"/>
    </row>
    <row r="9127" spans="13:13" x14ac:dyDescent="0.25">
      <c r="M9127" s="7"/>
    </row>
    <row r="9128" spans="13:13" x14ac:dyDescent="0.25">
      <c r="M9128" s="7"/>
    </row>
    <row r="9129" spans="13:13" x14ac:dyDescent="0.25">
      <c r="M9129" s="7"/>
    </row>
    <row r="9130" spans="13:13" x14ac:dyDescent="0.25">
      <c r="M9130" s="7"/>
    </row>
    <row r="9131" spans="13:13" x14ac:dyDescent="0.25">
      <c r="M9131" s="7"/>
    </row>
    <row r="9132" spans="13:13" x14ac:dyDescent="0.25">
      <c r="M9132" s="7"/>
    </row>
    <row r="9133" spans="13:13" x14ac:dyDescent="0.25">
      <c r="M9133" s="7"/>
    </row>
    <row r="9134" spans="13:13" x14ac:dyDescent="0.25">
      <c r="M9134" s="7"/>
    </row>
    <row r="9135" spans="13:13" x14ac:dyDescent="0.25">
      <c r="M9135" s="7"/>
    </row>
    <row r="9136" spans="13:13" x14ac:dyDescent="0.25">
      <c r="M9136" s="7"/>
    </row>
    <row r="9137" spans="13:13" x14ac:dyDescent="0.25">
      <c r="M9137" s="7"/>
    </row>
    <row r="9138" spans="13:13" x14ac:dyDescent="0.25">
      <c r="M9138" s="7"/>
    </row>
    <row r="9139" spans="13:13" x14ac:dyDescent="0.25">
      <c r="M9139" s="7"/>
    </row>
    <row r="9140" spans="13:13" x14ac:dyDescent="0.25">
      <c r="M9140" s="7"/>
    </row>
    <row r="9141" spans="13:13" x14ac:dyDescent="0.25">
      <c r="M9141" s="7"/>
    </row>
    <row r="9142" spans="13:13" x14ac:dyDescent="0.25">
      <c r="M9142" s="7"/>
    </row>
    <row r="9143" spans="13:13" x14ac:dyDescent="0.25">
      <c r="M9143" s="7"/>
    </row>
    <row r="9144" spans="13:13" x14ac:dyDescent="0.25">
      <c r="M9144" s="7"/>
    </row>
    <row r="9145" spans="13:13" x14ac:dyDescent="0.25">
      <c r="M9145" s="7"/>
    </row>
    <row r="9146" spans="13:13" x14ac:dyDescent="0.25">
      <c r="M9146" s="7"/>
    </row>
    <row r="9147" spans="13:13" x14ac:dyDescent="0.25">
      <c r="M9147" s="7"/>
    </row>
    <row r="9148" spans="13:13" x14ac:dyDescent="0.25">
      <c r="M9148" s="7"/>
    </row>
    <row r="9149" spans="13:13" x14ac:dyDescent="0.25">
      <c r="M9149" s="7"/>
    </row>
    <row r="9150" spans="13:13" x14ac:dyDescent="0.25">
      <c r="M9150" s="7"/>
    </row>
    <row r="9151" spans="13:13" x14ac:dyDescent="0.25">
      <c r="M9151" s="7"/>
    </row>
    <row r="9152" spans="13:13" x14ac:dyDescent="0.25">
      <c r="M9152" s="7"/>
    </row>
    <row r="9153" spans="13:13" x14ac:dyDescent="0.25">
      <c r="M9153" s="7"/>
    </row>
    <row r="9154" spans="13:13" x14ac:dyDescent="0.25">
      <c r="M9154" s="7"/>
    </row>
    <row r="9155" spans="13:13" x14ac:dyDescent="0.25">
      <c r="M9155" s="7"/>
    </row>
    <row r="9156" spans="13:13" x14ac:dyDescent="0.25">
      <c r="M9156" s="7"/>
    </row>
    <row r="9157" spans="13:13" x14ac:dyDescent="0.25">
      <c r="M9157" s="7"/>
    </row>
    <row r="9158" spans="13:13" x14ac:dyDescent="0.25">
      <c r="M9158" s="7"/>
    </row>
    <row r="9159" spans="13:13" x14ac:dyDescent="0.25">
      <c r="M9159" s="7"/>
    </row>
    <row r="9160" spans="13:13" x14ac:dyDescent="0.25">
      <c r="M9160" s="7"/>
    </row>
    <row r="9161" spans="13:13" x14ac:dyDescent="0.25">
      <c r="M9161" s="7"/>
    </row>
    <row r="9162" spans="13:13" x14ac:dyDescent="0.25">
      <c r="M9162" s="7"/>
    </row>
    <row r="9163" spans="13:13" x14ac:dyDescent="0.25">
      <c r="M9163" s="7"/>
    </row>
    <row r="9164" spans="13:13" x14ac:dyDescent="0.25">
      <c r="M9164" s="7"/>
    </row>
    <row r="9165" spans="13:13" x14ac:dyDescent="0.25">
      <c r="M9165" s="7"/>
    </row>
    <row r="9166" spans="13:13" x14ac:dyDescent="0.25">
      <c r="M9166" s="7"/>
    </row>
    <row r="9167" spans="13:13" x14ac:dyDescent="0.25">
      <c r="M9167" s="7"/>
    </row>
    <row r="9168" spans="13:13" x14ac:dyDescent="0.25">
      <c r="M9168" s="7"/>
    </row>
    <row r="9169" spans="13:13" x14ac:dyDescent="0.25">
      <c r="M9169" s="7"/>
    </row>
    <row r="9170" spans="13:13" x14ac:dyDescent="0.25">
      <c r="M9170" s="7"/>
    </row>
    <row r="9171" spans="13:13" x14ac:dyDescent="0.25">
      <c r="M9171" s="7"/>
    </row>
    <row r="9172" spans="13:13" x14ac:dyDescent="0.25">
      <c r="M9172" s="7"/>
    </row>
    <row r="9173" spans="13:13" x14ac:dyDescent="0.25">
      <c r="M9173" s="7"/>
    </row>
    <row r="9174" spans="13:13" x14ac:dyDescent="0.25">
      <c r="M9174" s="7"/>
    </row>
    <row r="9175" spans="13:13" x14ac:dyDescent="0.25">
      <c r="M9175" s="7"/>
    </row>
    <row r="9176" spans="13:13" x14ac:dyDescent="0.25">
      <c r="M9176" s="7"/>
    </row>
    <row r="9177" spans="13:13" x14ac:dyDescent="0.25">
      <c r="M9177" s="7"/>
    </row>
    <row r="9178" spans="13:13" x14ac:dyDescent="0.25">
      <c r="M9178" s="7"/>
    </row>
    <row r="9179" spans="13:13" x14ac:dyDescent="0.25">
      <c r="M9179" s="7"/>
    </row>
    <row r="9180" spans="13:13" x14ac:dyDescent="0.25">
      <c r="M9180" s="7"/>
    </row>
    <row r="9181" spans="13:13" x14ac:dyDescent="0.25">
      <c r="M9181" s="7"/>
    </row>
    <row r="9182" spans="13:13" x14ac:dyDescent="0.25">
      <c r="M9182" s="7"/>
    </row>
    <row r="9183" spans="13:13" x14ac:dyDescent="0.25">
      <c r="M9183" s="7"/>
    </row>
    <row r="9184" spans="13:13" x14ac:dyDescent="0.25">
      <c r="M9184" s="7"/>
    </row>
    <row r="9185" spans="13:13" x14ac:dyDescent="0.25">
      <c r="M9185" s="7"/>
    </row>
    <row r="9186" spans="13:13" x14ac:dyDescent="0.25">
      <c r="M9186" s="7"/>
    </row>
    <row r="9187" spans="13:13" x14ac:dyDescent="0.25">
      <c r="M9187" s="7"/>
    </row>
    <row r="9188" spans="13:13" x14ac:dyDescent="0.25">
      <c r="M9188" s="7"/>
    </row>
    <row r="9189" spans="13:13" x14ac:dyDescent="0.25">
      <c r="M9189" s="7"/>
    </row>
    <row r="9190" spans="13:13" x14ac:dyDescent="0.25">
      <c r="M9190" s="7"/>
    </row>
    <row r="9191" spans="13:13" x14ac:dyDescent="0.25">
      <c r="M9191" s="7"/>
    </row>
    <row r="9192" spans="13:13" x14ac:dyDescent="0.25">
      <c r="M9192" s="7"/>
    </row>
    <row r="9193" spans="13:13" x14ac:dyDescent="0.25">
      <c r="M9193" s="7"/>
    </row>
    <row r="9194" spans="13:13" x14ac:dyDescent="0.25">
      <c r="M9194" s="7"/>
    </row>
    <row r="9195" spans="13:13" x14ac:dyDescent="0.25">
      <c r="M9195" s="7"/>
    </row>
    <row r="9196" spans="13:13" x14ac:dyDescent="0.25">
      <c r="M9196" s="7"/>
    </row>
    <row r="9197" spans="13:13" x14ac:dyDescent="0.25">
      <c r="M9197" s="7"/>
    </row>
    <row r="9198" spans="13:13" x14ac:dyDescent="0.25">
      <c r="M9198" s="7"/>
    </row>
    <row r="9199" spans="13:13" x14ac:dyDescent="0.25">
      <c r="M9199" s="7"/>
    </row>
    <row r="9200" spans="13:13" x14ac:dyDescent="0.25">
      <c r="M9200" s="7"/>
    </row>
    <row r="9201" spans="13:13" x14ac:dyDescent="0.25">
      <c r="M9201" s="7"/>
    </row>
    <row r="9202" spans="13:13" x14ac:dyDescent="0.25">
      <c r="M9202" s="7"/>
    </row>
    <row r="9203" spans="13:13" x14ac:dyDescent="0.25">
      <c r="M9203" s="7"/>
    </row>
    <row r="9204" spans="13:13" x14ac:dyDescent="0.25">
      <c r="M9204" s="7"/>
    </row>
    <row r="9205" spans="13:13" x14ac:dyDescent="0.25">
      <c r="M9205" s="7"/>
    </row>
    <row r="9206" spans="13:13" x14ac:dyDescent="0.25">
      <c r="M9206" s="7"/>
    </row>
    <row r="9207" spans="13:13" x14ac:dyDescent="0.25">
      <c r="M9207" s="7"/>
    </row>
    <row r="9208" spans="13:13" x14ac:dyDescent="0.25">
      <c r="M9208" s="7"/>
    </row>
    <row r="9209" spans="13:13" x14ac:dyDescent="0.25">
      <c r="M9209" s="7"/>
    </row>
    <row r="9210" spans="13:13" x14ac:dyDescent="0.25">
      <c r="M9210" s="7"/>
    </row>
    <row r="9211" spans="13:13" x14ac:dyDescent="0.25">
      <c r="M9211" s="7"/>
    </row>
    <row r="9212" spans="13:13" x14ac:dyDescent="0.25">
      <c r="M9212" s="7"/>
    </row>
    <row r="9213" spans="13:13" x14ac:dyDescent="0.25">
      <c r="M9213" s="7"/>
    </row>
    <row r="9214" spans="13:13" x14ac:dyDescent="0.25">
      <c r="M9214" s="7"/>
    </row>
    <row r="9215" spans="13:13" x14ac:dyDescent="0.25">
      <c r="M9215" s="7"/>
    </row>
    <row r="9216" spans="13:13" x14ac:dyDescent="0.25">
      <c r="M9216" s="7"/>
    </row>
    <row r="9217" spans="13:13" x14ac:dyDescent="0.25">
      <c r="M9217" s="7"/>
    </row>
    <row r="9218" spans="13:13" x14ac:dyDescent="0.25">
      <c r="M9218" s="7"/>
    </row>
    <row r="9219" spans="13:13" x14ac:dyDescent="0.25">
      <c r="M9219" s="7"/>
    </row>
    <row r="9220" spans="13:13" x14ac:dyDescent="0.25">
      <c r="M9220" s="7"/>
    </row>
    <row r="9221" spans="13:13" x14ac:dyDescent="0.25">
      <c r="M9221" s="7"/>
    </row>
    <row r="9222" spans="13:13" x14ac:dyDescent="0.25">
      <c r="M9222" s="7"/>
    </row>
    <row r="9223" spans="13:13" x14ac:dyDescent="0.25">
      <c r="M9223" s="7"/>
    </row>
    <row r="9224" spans="13:13" x14ac:dyDescent="0.25">
      <c r="M9224" s="7"/>
    </row>
    <row r="9225" spans="13:13" x14ac:dyDescent="0.25">
      <c r="M9225" s="7"/>
    </row>
    <row r="9226" spans="13:13" x14ac:dyDescent="0.25">
      <c r="M9226" s="7"/>
    </row>
    <row r="9227" spans="13:13" x14ac:dyDescent="0.25">
      <c r="M9227" s="7"/>
    </row>
    <row r="9228" spans="13:13" x14ac:dyDescent="0.25">
      <c r="M9228" s="7"/>
    </row>
    <row r="9229" spans="13:13" x14ac:dyDescent="0.25">
      <c r="M9229" s="7"/>
    </row>
    <row r="9230" spans="13:13" x14ac:dyDescent="0.25">
      <c r="M9230" s="7"/>
    </row>
    <row r="9231" spans="13:13" x14ac:dyDescent="0.25">
      <c r="M9231" s="7"/>
    </row>
    <row r="9232" spans="13:13" x14ac:dyDescent="0.25">
      <c r="M9232" s="7"/>
    </row>
    <row r="9233" spans="13:13" x14ac:dyDescent="0.25">
      <c r="M9233" s="7"/>
    </row>
    <row r="9234" spans="13:13" x14ac:dyDescent="0.25">
      <c r="M9234" s="7"/>
    </row>
    <row r="9235" spans="13:13" x14ac:dyDescent="0.25">
      <c r="M9235" s="7"/>
    </row>
    <row r="9236" spans="13:13" x14ac:dyDescent="0.25">
      <c r="M9236" s="7"/>
    </row>
    <row r="9237" spans="13:13" x14ac:dyDescent="0.25">
      <c r="M9237" s="7"/>
    </row>
    <row r="9238" spans="13:13" x14ac:dyDescent="0.25">
      <c r="M9238" s="7"/>
    </row>
    <row r="9239" spans="13:13" x14ac:dyDescent="0.25">
      <c r="M9239" s="7"/>
    </row>
    <row r="9240" spans="13:13" x14ac:dyDescent="0.25">
      <c r="M9240" s="7"/>
    </row>
    <row r="9241" spans="13:13" x14ac:dyDescent="0.25">
      <c r="M9241" s="7"/>
    </row>
    <row r="9242" spans="13:13" x14ac:dyDescent="0.25">
      <c r="M9242" s="7"/>
    </row>
    <row r="9243" spans="13:13" x14ac:dyDescent="0.25">
      <c r="M9243" s="7"/>
    </row>
    <row r="9244" spans="13:13" x14ac:dyDescent="0.25">
      <c r="M9244" s="7"/>
    </row>
    <row r="9245" spans="13:13" x14ac:dyDescent="0.25">
      <c r="M9245" s="7"/>
    </row>
    <row r="9246" spans="13:13" x14ac:dyDescent="0.25">
      <c r="M9246" s="7"/>
    </row>
    <row r="9247" spans="13:13" x14ac:dyDescent="0.25">
      <c r="M9247" s="7"/>
    </row>
    <row r="9248" spans="13:13" x14ac:dyDescent="0.25">
      <c r="M9248" s="7"/>
    </row>
    <row r="9249" spans="13:13" x14ac:dyDescent="0.25">
      <c r="M9249" s="7"/>
    </row>
    <row r="9250" spans="13:13" x14ac:dyDescent="0.25">
      <c r="M9250" s="7"/>
    </row>
    <row r="9251" spans="13:13" x14ac:dyDescent="0.25">
      <c r="M9251" s="7"/>
    </row>
    <row r="9252" spans="13:13" x14ac:dyDescent="0.25">
      <c r="M9252" s="7"/>
    </row>
    <row r="9253" spans="13:13" x14ac:dyDescent="0.25">
      <c r="M9253" s="7"/>
    </row>
    <row r="9254" spans="13:13" x14ac:dyDescent="0.25">
      <c r="M9254" s="7"/>
    </row>
    <row r="9255" spans="13:13" x14ac:dyDescent="0.25">
      <c r="M9255" s="7"/>
    </row>
    <row r="9256" spans="13:13" x14ac:dyDescent="0.25">
      <c r="M9256" s="7"/>
    </row>
    <row r="9257" spans="13:13" x14ac:dyDescent="0.25">
      <c r="M9257" s="7"/>
    </row>
    <row r="9258" spans="13:13" x14ac:dyDescent="0.25">
      <c r="M9258" s="7"/>
    </row>
    <row r="9259" spans="13:13" x14ac:dyDescent="0.25">
      <c r="M9259" s="7"/>
    </row>
    <row r="9260" spans="13:13" x14ac:dyDescent="0.25">
      <c r="M9260" s="7"/>
    </row>
    <row r="9261" spans="13:13" x14ac:dyDescent="0.25">
      <c r="M9261" s="7"/>
    </row>
    <row r="9262" spans="13:13" x14ac:dyDescent="0.25">
      <c r="M9262" s="7"/>
    </row>
    <row r="9263" spans="13:13" x14ac:dyDescent="0.25">
      <c r="M9263" s="7"/>
    </row>
    <row r="9264" spans="13:13" x14ac:dyDescent="0.25">
      <c r="M9264" s="7"/>
    </row>
    <row r="9265" spans="13:13" x14ac:dyDescent="0.25">
      <c r="M9265" s="7"/>
    </row>
    <row r="9266" spans="13:13" x14ac:dyDescent="0.25">
      <c r="M9266" s="7"/>
    </row>
    <row r="9267" spans="13:13" x14ac:dyDescent="0.25">
      <c r="M9267" s="7"/>
    </row>
    <row r="9268" spans="13:13" x14ac:dyDescent="0.25">
      <c r="M9268" s="7"/>
    </row>
    <row r="9269" spans="13:13" x14ac:dyDescent="0.25">
      <c r="M9269" s="7"/>
    </row>
    <row r="9270" spans="13:13" x14ac:dyDescent="0.25">
      <c r="M9270" s="7"/>
    </row>
    <row r="9271" spans="13:13" x14ac:dyDescent="0.25">
      <c r="M9271" s="7"/>
    </row>
    <row r="9272" spans="13:13" x14ac:dyDescent="0.25">
      <c r="M9272" s="7"/>
    </row>
    <row r="9273" spans="13:13" x14ac:dyDescent="0.25">
      <c r="M9273" s="7"/>
    </row>
    <row r="9274" spans="13:13" x14ac:dyDescent="0.25">
      <c r="M9274" s="7"/>
    </row>
    <row r="9275" spans="13:13" x14ac:dyDescent="0.25">
      <c r="M9275" s="7"/>
    </row>
    <row r="9276" spans="13:13" x14ac:dyDescent="0.25">
      <c r="M9276" s="7"/>
    </row>
    <row r="9277" spans="13:13" x14ac:dyDescent="0.25">
      <c r="M9277" s="7"/>
    </row>
    <row r="9278" spans="13:13" x14ac:dyDescent="0.25">
      <c r="M9278" s="7"/>
    </row>
    <row r="9279" spans="13:13" x14ac:dyDescent="0.25">
      <c r="M9279" s="7"/>
    </row>
    <row r="9280" spans="13:13" x14ac:dyDescent="0.25">
      <c r="M9280" s="7"/>
    </row>
    <row r="9281" spans="13:13" x14ac:dyDescent="0.25">
      <c r="M9281" s="7"/>
    </row>
    <row r="9282" spans="13:13" x14ac:dyDescent="0.25">
      <c r="M9282" s="7"/>
    </row>
    <row r="9283" spans="13:13" x14ac:dyDescent="0.25">
      <c r="M9283" s="7"/>
    </row>
    <row r="9284" spans="13:13" x14ac:dyDescent="0.25">
      <c r="M9284" s="7"/>
    </row>
    <row r="9285" spans="13:13" x14ac:dyDescent="0.25">
      <c r="M9285" s="7"/>
    </row>
    <row r="9286" spans="13:13" x14ac:dyDescent="0.25">
      <c r="M9286" s="7"/>
    </row>
    <row r="9287" spans="13:13" x14ac:dyDescent="0.25">
      <c r="M9287" s="7"/>
    </row>
    <row r="9288" spans="13:13" x14ac:dyDescent="0.25">
      <c r="M9288" s="7"/>
    </row>
    <row r="9289" spans="13:13" x14ac:dyDescent="0.25">
      <c r="M9289" s="7"/>
    </row>
    <row r="9290" spans="13:13" x14ac:dyDescent="0.25">
      <c r="M9290" s="7"/>
    </row>
    <row r="9291" spans="13:13" x14ac:dyDescent="0.25">
      <c r="M9291" s="7"/>
    </row>
    <row r="9292" spans="13:13" x14ac:dyDescent="0.25">
      <c r="M9292" s="7"/>
    </row>
    <row r="9293" spans="13:13" x14ac:dyDescent="0.25">
      <c r="M9293" s="7"/>
    </row>
    <row r="9294" spans="13:13" x14ac:dyDescent="0.25">
      <c r="M9294" s="7"/>
    </row>
    <row r="9295" spans="13:13" x14ac:dyDescent="0.25">
      <c r="M9295" s="7"/>
    </row>
    <row r="9296" spans="13:13" x14ac:dyDescent="0.25">
      <c r="M9296" s="7"/>
    </row>
    <row r="9297" spans="13:13" x14ac:dyDescent="0.25">
      <c r="M9297" s="7"/>
    </row>
    <row r="9298" spans="13:13" x14ac:dyDescent="0.25">
      <c r="M9298" s="7"/>
    </row>
    <row r="9299" spans="13:13" x14ac:dyDescent="0.25">
      <c r="M9299" s="7"/>
    </row>
    <row r="9300" spans="13:13" x14ac:dyDescent="0.25">
      <c r="M9300" s="7"/>
    </row>
    <row r="9301" spans="13:13" x14ac:dyDescent="0.25">
      <c r="M9301" s="7"/>
    </row>
    <row r="9302" spans="13:13" x14ac:dyDescent="0.25">
      <c r="M9302" s="7"/>
    </row>
    <row r="9303" spans="13:13" x14ac:dyDescent="0.25">
      <c r="M9303" s="7"/>
    </row>
    <row r="9304" spans="13:13" x14ac:dyDescent="0.25">
      <c r="M9304" s="7"/>
    </row>
    <row r="9305" spans="13:13" x14ac:dyDescent="0.25">
      <c r="M9305" s="7"/>
    </row>
    <row r="9306" spans="13:13" x14ac:dyDescent="0.25">
      <c r="M9306" s="7"/>
    </row>
    <row r="9307" spans="13:13" x14ac:dyDescent="0.25">
      <c r="M9307" s="7"/>
    </row>
    <row r="9308" spans="13:13" x14ac:dyDescent="0.25">
      <c r="M9308" s="7"/>
    </row>
    <row r="9309" spans="13:13" x14ac:dyDescent="0.25">
      <c r="M9309" s="7"/>
    </row>
    <row r="9310" spans="13:13" x14ac:dyDescent="0.25">
      <c r="M9310" s="7"/>
    </row>
    <row r="9311" spans="13:13" x14ac:dyDescent="0.25">
      <c r="M9311" s="7"/>
    </row>
    <row r="9312" spans="13:13" x14ac:dyDescent="0.25">
      <c r="M9312" s="7"/>
    </row>
    <row r="9313" spans="13:13" x14ac:dyDescent="0.25">
      <c r="M9313" s="7"/>
    </row>
    <row r="9314" spans="13:13" x14ac:dyDescent="0.25">
      <c r="M9314" s="7"/>
    </row>
    <row r="9315" spans="13:13" x14ac:dyDescent="0.25">
      <c r="M9315" s="7"/>
    </row>
    <row r="9316" spans="13:13" x14ac:dyDescent="0.25">
      <c r="M9316" s="7"/>
    </row>
    <row r="9317" spans="13:13" x14ac:dyDescent="0.25">
      <c r="M9317" s="7"/>
    </row>
    <row r="9318" spans="13:13" x14ac:dyDescent="0.25">
      <c r="M9318" s="7"/>
    </row>
    <row r="9319" spans="13:13" x14ac:dyDescent="0.25">
      <c r="M9319" s="7"/>
    </row>
    <row r="9320" spans="13:13" x14ac:dyDescent="0.25">
      <c r="M9320" s="7"/>
    </row>
    <row r="9321" spans="13:13" x14ac:dyDescent="0.25">
      <c r="M9321" s="7"/>
    </row>
    <row r="9322" spans="13:13" x14ac:dyDescent="0.25">
      <c r="M9322" s="7"/>
    </row>
    <row r="9323" spans="13:13" x14ac:dyDescent="0.25">
      <c r="M9323" s="7"/>
    </row>
    <row r="9324" spans="13:13" x14ac:dyDescent="0.25">
      <c r="M9324" s="7"/>
    </row>
    <row r="9325" spans="13:13" x14ac:dyDescent="0.25">
      <c r="M9325" s="7"/>
    </row>
    <row r="9326" spans="13:13" x14ac:dyDescent="0.25">
      <c r="M9326" s="7"/>
    </row>
    <row r="9327" spans="13:13" x14ac:dyDescent="0.25">
      <c r="M9327" s="7"/>
    </row>
    <row r="9328" spans="13:13" x14ac:dyDescent="0.25">
      <c r="M9328" s="7"/>
    </row>
    <row r="9329" spans="13:13" x14ac:dyDescent="0.25">
      <c r="M9329" s="7"/>
    </row>
    <row r="9330" spans="13:13" x14ac:dyDescent="0.25">
      <c r="M9330" s="7"/>
    </row>
    <row r="9331" spans="13:13" x14ac:dyDescent="0.25">
      <c r="M9331" s="7"/>
    </row>
    <row r="9332" spans="13:13" x14ac:dyDescent="0.25">
      <c r="M9332" s="7"/>
    </row>
    <row r="9333" spans="13:13" x14ac:dyDescent="0.25">
      <c r="M9333" s="7"/>
    </row>
    <row r="9334" spans="13:13" x14ac:dyDescent="0.25">
      <c r="M9334" s="7"/>
    </row>
    <row r="9335" spans="13:13" x14ac:dyDescent="0.25">
      <c r="M9335" s="7"/>
    </row>
    <row r="9336" spans="13:13" x14ac:dyDescent="0.25">
      <c r="M9336" s="7"/>
    </row>
    <row r="9337" spans="13:13" x14ac:dyDescent="0.25">
      <c r="M9337" s="7"/>
    </row>
    <row r="9338" spans="13:13" x14ac:dyDescent="0.25">
      <c r="M9338" s="7"/>
    </row>
    <row r="9339" spans="13:13" x14ac:dyDescent="0.25">
      <c r="M9339" s="7"/>
    </row>
    <row r="9340" spans="13:13" x14ac:dyDescent="0.25">
      <c r="M9340" s="7"/>
    </row>
    <row r="9341" spans="13:13" x14ac:dyDescent="0.25">
      <c r="M9341" s="7"/>
    </row>
    <row r="9342" spans="13:13" x14ac:dyDescent="0.25">
      <c r="M9342" s="7"/>
    </row>
    <row r="9343" spans="13:13" x14ac:dyDescent="0.25">
      <c r="M9343" s="7"/>
    </row>
    <row r="9344" spans="13:13" x14ac:dyDescent="0.25">
      <c r="M9344" s="7"/>
    </row>
    <row r="9345" spans="13:13" x14ac:dyDescent="0.25">
      <c r="M9345" s="7"/>
    </row>
    <row r="9346" spans="13:13" x14ac:dyDescent="0.25">
      <c r="M9346" s="7"/>
    </row>
    <row r="9347" spans="13:13" x14ac:dyDescent="0.25">
      <c r="M9347" s="7"/>
    </row>
    <row r="9348" spans="13:13" x14ac:dyDescent="0.25">
      <c r="M9348" s="7"/>
    </row>
    <row r="9349" spans="13:13" x14ac:dyDescent="0.25">
      <c r="M9349" s="7"/>
    </row>
    <row r="9350" spans="13:13" x14ac:dyDescent="0.25">
      <c r="M9350" s="7"/>
    </row>
    <row r="9351" spans="13:13" x14ac:dyDescent="0.25">
      <c r="M9351" s="7"/>
    </row>
    <row r="9352" spans="13:13" x14ac:dyDescent="0.25">
      <c r="M9352" s="7"/>
    </row>
    <row r="9353" spans="13:13" x14ac:dyDescent="0.25">
      <c r="M9353" s="7"/>
    </row>
    <row r="9354" spans="13:13" x14ac:dyDescent="0.25">
      <c r="M9354" s="7"/>
    </row>
    <row r="9355" spans="13:13" x14ac:dyDescent="0.25">
      <c r="M9355" s="7"/>
    </row>
    <row r="9356" spans="13:13" x14ac:dyDescent="0.25">
      <c r="M9356" s="7"/>
    </row>
    <row r="9357" spans="13:13" x14ac:dyDescent="0.25">
      <c r="M9357" s="7"/>
    </row>
    <row r="9358" spans="13:13" x14ac:dyDescent="0.25">
      <c r="M9358" s="7"/>
    </row>
    <row r="9359" spans="13:13" x14ac:dyDescent="0.25">
      <c r="M9359" s="7"/>
    </row>
    <row r="9360" spans="13:13" x14ac:dyDescent="0.25">
      <c r="M9360" s="7"/>
    </row>
    <row r="9361" spans="13:13" x14ac:dyDescent="0.25">
      <c r="M9361" s="7"/>
    </row>
    <row r="9362" spans="13:13" x14ac:dyDescent="0.25">
      <c r="M9362" s="7"/>
    </row>
    <row r="9363" spans="13:13" x14ac:dyDescent="0.25">
      <c r="M9363" s="7"/>
    </row>
    <row r="9364" spans="13:13" x14ac:dyDescent="0.25">
      <c r="M9364" s="7"/>
    </row>
    <row r="9365" spans="13:13" x14ac:dyDescent="0.25">
      <c r="M9365" s="7"/>
    </row>
    <row r="9366" spans="13:13" x14ac:dyDescent="0.25">
      <c r="M9366" s="7"/>
    </row>
    <row r="9367" spans="13:13" x14ac:dyDescent="0.25">
      <c r="M9367" s="7"/>
    </row>
    <row r="9368" spans="13:13" x14ac:dyDescent="0.25">
      <c r="M9368" s="7"/>
    </row>
    <row r="9369" spans="13:13" x14ac:dyDescent="0.25">
      <c r="M9369" s="7"/>
    </row>
    <row r="9370" spans="13:13" x14ac:dyDescent="0.25">
      <c r="M9370" s="7"/>
    </row>
    <row r="9371" spans="13:13" x14ac:dyDescent="0.25">
      <c r="M9371" s="7"/>
    </row>
    <row r="9372" spans="13:13" x14ac:dyDescent="0.25">
      <c r="M9372" s="7"/>
    </row>
    <row r="9373" spans="13:13" x14ac:dyDescent="0.25">
      <c r="M9373" s="7"/>
    </row>
    <row r="9374" spans="13:13" x14ac:dyDescent="0.25">
      <c r="M9374" s="7"/>
    </row>
    <row r="9375" spans="13:13" x14ac:dyDescent="0.25">
      <c r="M9375" s="7"/>
    </row>
    <row r="9376" spans="13:13" x14ac:dyDescent="0.25">
      <c r="M9376" s="7"/>
    </row>
    <row r="9377" spans="13:13" x14ac:dyDescent="0.25">
      <c r="M9377" s="7"/>
    </row>
    <row r="9378" spans="13:13" x14ac:dyDescent="0.25">
      <c r="M9378" s="7"/>
    </row>
    <row r="9379" spans="13:13" x14ac:dyDescent="0.25">
      <c r="M9379" s="7"/>
    </row>
    <row r="9380" spans="13:13" x14ac:dyDescent="0.25">
      <c r="M9380" s="7"/>
    </row>
    <row r="9381" spans="13:13" x14ac:dyDescent="0.25">
      <c r="M9381" s="7"/>
    </row>
    <row r="9382" spans="13:13" x14ac:dyDescent="0.25">
      <c r="M9382" s="7"/>
    </row>
    <row r="9383" spans="13:13" x14ac:dyDescent="0.25">
      <c r="M9383" s="7"/>
    </row>
    <row r="9384" spans="13:13" x14ac:dyDescent="0.25">
      <c r="M9384" s="7"/>
    </row>
    <row r="9385" spans="13:13" x14ac:dyDescent="0.25">
      <c r="M9385" s="7"/>
    </row>
    <row r="9386" spans="13:13" x14ac:dyDescent="0.25">
      <c r="M9386" s="7"/>
    </row>
    <row r="9387" spans="13:13" x14ac:dyDescent="0.25">
      <c r="M9387" s="7"/>
    </row>
    <row r="9388" spans="13:13" x14ac:dyDescent="0.25">
      <c r="M9388" s="7"/>
    </row>
    <row r="9389" spans="13:13" x14ac:dyDescent="0.25">
      <c r="M9389" s="7"/>
    </row>
    <row r="9390" spans="13:13" x14ac:dyDescent="0.25">
      <c r="M9390" s="7"/>
    </row>
    <row r="9391" spans="13:13" x14ac:dyDescent="0.25">
      <c r="M9391" s="7"/>
    </row>
    <row r="9392" spans="13:13" x14ac:dyDescent="0.25">
      <c r="M9392" s="7"/>
    </row>
    <row r="9393" spans="13:13" x14ac:dyDescent="0.25">
      <c r="M9393" s="7"/>
    </row>
    <row r="9394" spans="13:13" x14ac:dyDescent="0.25">
      <c r="M9394" s="7"/>
    </row>
    <row r="9395" spans="13:13" x14ac:dyDescent="0.25">
      <c r="M9395" s="7"/>
    </row>
    <row r="9396" spans="13:13" x14ac:dyDescent="0.25">
      <c r="M9396" s="7"/>
    </row>
    <row r="9397" spans="13:13" x14ac:dyDescent="0.25">
      <c r="M9397" s="7"/>
    </row>
    <row r="9398" spans="13:13" x14ac:dyDescent="0.25">
      <c r="M9398" s="7"/>
    </row>
    <row r="9399" spans="13:13" x14ac:dyDescent="0.25">
      <c r="M9399" s="7"/>
    </row>
    <row r="9400" spans="13:13" x14ac:dyDescent="0.25">
      <c r="M9400" s="7"/>
    </row>
    <row r="9401" spans="13:13" x14ac:dyDescent="0.25">
      <c r="M9401" s="7"/>
    </row>
    <row r="9402" spans="13:13" x14ac:dyDescent="0.25">
      <c r="M9402" s="7"/>
    </row>
    <row r="9403" spans="13:13" x14ac:dyDescent="0.25">
      <c r="M9403" s="7"/>
    </row>
    <row r="9404" spans="13:13" x14ac:dyDescent="0.25">
      <c r="M9404" s="7"/>
    </row>
    <row r="9405" spans="13:13" x14ac:dyDescent="0.25">
      <c r="M9405" s="7"/>
    </row>
    <row r="9406" spans="13:13" x14ac:dyDescent="0.25">
      <c r="M9406" s="7"/>
    </row>
    <row r="9407" spans="13:13" x14ac:dyDescent="0.25">
      <c r="M9407" s="7"/>
    </row>
    <row r="9408" spans="13:13" x14ac:dyDescent="0.25">
      <c r="M9408" s="7"/>
    </row>
    <row r="9409" spans="13:13" x14ac:dyDescent="0.25">
      <c r="M9409" s="7"/>
    </row>
    <row r="9410" spans="13:13" x14ac:dyDescent="0.25">
      <c r="M9410" s="7"/>
    </row>
    <row r="9411" spans="13:13" x14ac:dyDescent="0.25">
      <c r="M9411" s="7"/>
    </row>
    <row r="9412" spans="13:13" x14ac:dyDescent="0.25">
      <c r="M9412" s="7"/>
    </row>
    <row r="9413" spans="13:13" x14ac:dyDescent="0.25">
      <c r="M9413" s="7"/>
    </row>
    <row r="9414" spans="13:13" x14ac:dyDescent="0.25">
      <c r="M9414" s="7"/>
    </row>
    <row r="9415" spans="13:13" x14ac:dyDescent="0.25">
      <c r="M9415" s="7"/>
    </row>
    <row r="9416" spans="13:13" x14ac:dyDescent="0.25">
      <c r="M9416" s="7"/>
    </row>
    <row r="9417" spans="13:13" x14ac:dyDescent="0.25">
      <c r="M9417" s="7"/>
    </row>
    <row r="9418" spans="13:13" x14ac:dyDescent="0.25">
      <c r="M9418" s="7"/>
    </row>
    <row r="9419" spans="13:13" x14ac:dyDescent="0.25">
      <c r="M9419" s="7"/>
    </row>
    <row r="9420" spans="13:13" x14ac:dyDescent="0.25">
      <c r="M9420" s="7"/>
    </row>
    <row r="9421" spans="13:13" x14ac:dyDescent="0.25">
      <c r="M9421" s="7"/>
    </row>
    <row r="9422" spans="13:13" x14ac:dyDescent="0.25">
      <c r="M9422" s="7"/>
    </row>
    <row r="9423" spans="13:13" x14ac:dyDescent="0.25">
      <c r="M9423" s="7"/>
    </row>
    <row r="9424" spans="13:13" x14ac:dyDescent="0.25">
      <c r="M9424" s="7"/>
    </row>
    <row r="9425" spans="13:13" x14ac:dyDescent="0.25">
      <c r="M9425" s="7"/>
    </row>
    <row r="9426" spans="13:13" x14ac:dyDescent="0.25">
      <c r="M9426" s="7"/>
    </row>
    <row r="9427" spans="13:13" x14ac:dyDescent="0.25">
      <c r="M9427" s="7"/>
    </row>
    <row r="9428" spans="13:13" x14ac:dyDescent="0.25">
      <c r="M9428" s="7"/>
    </row>
    <row r="9429" spans="13:13" x14ac:dyDescent="0.25">
      <c r="M9429" s="7"/>
    </row>
    <row r="9430" spans="13:13" x14ac:dyDescent="0.25">
      <c r="M9430" s="7"/>
    </row>
    <row r="9431" spans="13:13" x14ac:dyDescent="0.25">
      <c r="M9431" s="7"/>
    </row>
    <row r="9432" spans="13:13" x14ac:dyDescent="0.25">
      <c r="M9432" s="7"/>
    </row>
    <row r="9433" spans="13:13" x14ac:dyDescent="0.25">
      <c r="M9433" s="7"/>
    </row>
    <row r="9434" spans="13:13" x14ac:dyDescent="0.25">
      <c r="M9434" s="7"/>
    </row>
    <row r="9435" spans="13:13" x14ac:dyDescent="0.25">
      <c r="M9435" s="7"/>
    </row>
    <row r="9436" spans="13:13" x14ac:dyDescent="0.25">
      <c r="M9436" s="7"/>
    </row>
    <row r="9437" spans="13:13" x14ac:dyDescent="0.25">
      <c r="M9437" s="7"/>
    </row>
    <row r="9438" spans="13:13" x14ac:dyDescent="0.25">
      <c r="M9438" s="7"/>
    </row>
    <row r="9439" spans="13:13" x14ac:dyDescent="0.25">
      <c r="M9439" s="7"/>
    </row>
    <row r="9440" spans="13:13" x14ac:dyDescent="0.25">
      <c r="M9440" s="7"/>
    </row>
    <row r="9441" spans="13:13" x14ac:dyDescent="0.25">
      <c r="M9441" s="7"/>
    </row>
    <row r="9442" spans="13:13" x14ac:dyDescent="0.25">
      <c r="M9442" s="7"/>
    </row>
    <row r="9443" spans="13:13" x14ac:dyDescent="0.25">
      <c r="M9443" s="7"/>
    </row>
    <row r="9444" spans="13:13" x14ac:dyDescent="0.25">
      <c r="M9444" s="7"/>
    </row>
    <row r="9445" spans="13:13" x14ac:dyDescent="0.25">
      <c r="M9445" s="7"/>
    </row>
    <row r="9446" spans="13:13" x14ac:dyDescent="0.25">
      <c r="M9446" s="7"/>
    </row>
    <row r="9447" spans="13:13" x14ac:dyDescent="0.25">
      <c r="M9447" s="7"/>
    </row>
    <row r="9448" spans="13:13" x14ac:dyDescent="0.25">
      <c r="M9448" s="7"/>
    </row>
    <row r="9449" spans="13:13" x14ac:dyDescent="0.25">
      <c r="M9449" s="7"/>
    </row>
    <row r="9450" spans="13:13" x14ac:dyDescent="0.25">
      <c r="M9450" s="7"/>
    </row>
    <row r="9451" spans="13:13" x14ac:dyDescent="0.25">
      <c r="M9451" s="7"/>
    </row>
    <row r="9452" spans="13:13" x14ac:dyDescent="0.25">
      <c r="M9452" s="7"/>
    </row>
    <row r="9453" spans="13:13" x14ac:dyDescent="0.25">
      <c r="M9453" s="7"/>
    </row>
    <row r="9454" spans="13:13" x14ac:dyDescent="0.25">
      <c r="M9454" s="7"/>
    </row>
    <row r="9455" spans="13:13" x14ac:dyDescent="0.25">
      <c r="M9455" s="7"/>
    </row>
    <row r="9456" spans="13:13" x14ac:dyDescent="0.25">
      <c r="M9456" s="7"/>
    </row>
    <row r="9457" spans="13:13" x14ac:dyDescent="0.25">
      <c r="M9457" s="7"/>
    </row>
    <row r="9458" spans="13:13" x14ac:dyDescent="0.25">
      <c r="M9458" s="7"/>
    </row>
    <row r="9459" spans="13:13" x14ac:dyDescent="0.25">
      <c r="M9459" s="7"/>
    </row>
    <row r="9460" spans="13:13" x14ac:dyDescent="0.25">
      <c r="M9460" s="7"/>
    </row>
    <row r="9461" spans="13:13" x14ac:dyDescent="0.25">
      <c r="M9461" s="7"/>
    </row>
    <row r="9462" spans="13:13" x14ac:dyDescent="0.25">
      <c r="M9462" s="7"/>
    </row>
    <row r="9463" spans="13:13" x14ac:dyDescent="0.25">
      <c r="M9463" s="7"/>
    </row>
    <row r="9464" spans="13:13" x14ac:dyDescent="0.25">
      <c r="M9464" s="7"/>
    </row>
    <row r="9465" spans="13:13" x14ac:dyDescent="0.25">
      <c r="M9465" s="7"/>
    </row>
    <row r="9466" spans="13:13" x14ac:dyDescent="0.25">
      <c r="M9466" s="7"/>
    </row>
    <row r="9467" spans="13:13" x14ac:dyDescent="0.25">
      <c r="M9467" s="7"/>
    </row>
    <row r="9468" spans="13:13" x14ac:dyDescent="0.25">
      <c r="M9468" s="7"/>
    </row>
    <row r="9469" spans="13:13" x14ac:dyDescent="0.25">
      <c r="M9469" s="7"/>
    </row>
    <row r="9470" spans="13:13" x14ac:dyDescent="0.25">
      <c r="M9470" s="7"/>
    </row>
    <row r="9471" spans="13:13" x14ac:dyDescent="0.25">
      <c r="M9471" s="7"/>
    </row>
    <row r="9472" spans="13:13" x14ac:dyDescent="0.25">
      <c r="M9472" s="7"/>
    </row>
    <row r="9473" spans="13:13" x14ac:dyDescent="0.25">
      <c r="M9473" s="7"/>
    </row>
    <row r="9474" spans="13:13" x14ac:dyDescent="0.25">
      <c r="M9474" s="7"/>
    </row>
    <row r="9475" spans="13:13" x14ac:dyDescent="0.25">
      <c r="M9475" s="7"/>
    </row>
    <row r="9476" spans="13:13" x14ac:dyDescent="0.25">
      <c r="M9476" s="7"/>
    </row>
    <row r="9477" spans="13:13" x14ac:dyDescent="0.25">
      <c r="M9477" s="7"/>
    </row>
    <row r="9478" spans="13:13" x14ac:dyDescent="0.25">
      <c r="M9478" s="7"/>
    </row>
    <row r="9479" spans="13:13" x14ac:dyDescent="0.25">
      <c r="M9479" s="7"/>
    </row>
    <row r="9480" spans="13:13" x14ac:dyDescent="0.25">
      <c r="M9480" s="7"/>
    </row>
    <row r="9481" spans="13:13" x14ac:dyDescent="0.25">
      <c r="M9481" s="7"/>
    </row>
    <row r="9482" spans="13:13" x14ac:dyDescent="0.25">
      <c r="M9482" s="7"/>
    </row>
    <row r="9483" spans="13:13" x14ac:dyDescent="0.25">
      <c r="M9483" s="7"/>
    </row>
    <row r="9484" spans="13:13" x14ac:dyDescent="0.25">
      <c r="M9484" s="7"/>
    </row>
    <row r="9485" spans="13:13" x14ac:dyDescent="0.25">
      <c r="M9485" s="7"/>
    </row>
    <row r="9486" spans="13:13" x14ac:dyDescent="0.25">
      <c r="M9486" s="7"/>
    </row>
    <row r="9487" spans="13:13" x14ac:dyDescent="0.25">
      <c r="M9487" s="7"/>
    </row>
    <row r="9488" spans="13:13" x14ac:dyDescent="0.25">
      <c r="M9488" s="7"/>
    </row>
    <row r="9489" spans="13:13" x14ac:dyDescent="0.25">
      <c r="M9489" s="7"/>
    </row>
    <row r="9490" spans="13:13" x14ac:dyDescent="0.25">
      <c r="M9490" s="7"/>
    </row>
    <row r="9491" spans="13:13" x14ac:dyDescent="0.25">
      <c r="M9491" s="7"/>
    </row>
    <row r="9492" spans="13:13" x14ac:dyDescent="0.25">
      <c r="M9492" s="7"/>
    </row>
    <row r="9493" spans="13:13" x14ac:dyDescent="0.25">
      <c r="M9493" s="7"/>
    </row>
    <row r="9494" spans="13:13" x14ac:dyDescent="0.25">
      <c r="M9494" s="7"/>
    </row>
    <row r="9495" spans="13:13" x14ac:dyDescent="0.25">
      <c r="M9495" s="7"/>
    </row>
    <row r="9496" spans="13:13" x14ac:dyDescent="0.25">
      <c r="M9496" s="7"/>
    </row>
    <row r="9497" spans="13:13" x14ac:dyDescent="0.25">
      <c r="M9497" s="7"/>
    </row>
    <row r="9498" spans="13:13" x14ac:dyDescent="0.25">
      <c r="M9498" s="7"/>
    </row>
    <row r="9499" spans="13:13" x14ac:dyDescent="0.25">
      <c r="M9499" s="7"/>
    </row>
    <row r="9500" spans="13:13" x14ac:dyDescent="0.25">
      <c r="M9500" s="7"/>
    </row>
    <row r="9501" spans="13:13" x14ac:dyDescent="0.25">
      <c r="M9501" s="7"/>
    </row>
    <row r="9502" spans="13:13" x14ac:dyDescent="0.25">
      <c r="M9502" s="7"/>
    </row>
    <row r="9503" spans="13:13" x14ac:dyDescent="0.25">
      <c r="M9503" s="7"/>
    </row>
    <row r="9504" spans="13:13" x14ac:dyDescent="0.25">
      <c r="M9504" s="7"/>
    </row>
    <row r="9505" spans="13:13" x14ac:dyDescent="0.25">
      <c r="M9505" s="7"/>
    </row>
    <row r="9506" spans="13:13" x14ac:dyDescent="0.25">
      <c r="M9506" s="7"/>
    </row>
    <row r="9507" spans="13:13" x14ac:dyDescent="0.25">
      <c r="M9507" s="7"/>
    </row>
    <row r="9508" spans="13:13" x14ac:dyDescent="0.25">
      <c r="M9508" s="7"/>
    </row>
    <row r="9509" spans="13:13" x14ac:dyDescent="0.25">
      <c r="M9509" s="7"/>
    </row>
    <row r="9510" spans="13:13" x14ac:dyDescent="0.25">
      <c r="M9510" s="7"/>
    </row>
    <row r="9511" spans="13:13" x14ac:dyDescent="0.25">
      <c r="M9511" s="7"/>
    </row>
    <row r="9512" spans="13:13" x14ac:dyDescent="0.25">
      <c r="M9512" s="7"/>
    </row>
    <row r="9513" spans="13:13" x14ac:dyDescent="0.25">
      <c r="M9513" s="7"/>
    </row>
    <row r="9514" spans="13:13" x14ac:dyDescent="0.25">
      <c r="M9514" s="7"/>
    </row>
    <row r="9515" spans="13:13" x14ac:dyDescent="0.25">
      <c r="M9515" s="7"/>
    </row>
    <row r="9516" spans="13:13" x14ac:dyDescent="0.25">
      <c r="M9516" s="7"/>
    </row>
    <row r="9517" spans="13:13" x14ac:dyDescent="0.25">
      <c r="M9517" s="7"/>
    </row>
    <row r="9518" spans="13:13" x14ac:dyDescent="0.25">
      <c r="M9518" s="7"/>
    </row>
    <row r="9519" spans="13:13" x14ac:dyDescent="0.25">
      <c r="M9519" s="7"/>
    </row>
    <row r="9520" spans="13:13" x14ac:dyDescent="0.25">
      <c r="M9520" s="7"/>
    </row>
    <row r="9521" spans="13:13" x14ac:dyDescent="0.25">
      <c r="M9521" s="7"/>
    </row>
    <row r="9522" spans="13:13" x14ac:dyDescent="0.25">
      <c r="M9522" s="7"/>
    </row>
    <row r="9523" spans="13:13" x14ac:dyDescent="0.25">
      <c r="M9523" s="7"/>
    </row>
    <row r="9524" spans="13:13" x14ac:dyDescent="0.25">
      <c r="M9524" s="7"/>
    </row>
    <row r="9525" spans="13:13" x14ac:dyDescent="0.25">
      <c r="M9525" s="7"/>
    </row>
    <row r="9526" spans="13:13" x14ac:dyDescent="0.25">
      <c r="M9526" s="7"/>
    </row>
    <row r="9527" spans="13:13" x14ac:dyDescent="0.25">
      <c r="M9527" s="7"/>
    </row>
    <row r="9528" spans="13:13" x14ac:dyDescent="0.25">
      <c r="M9528" s="7"/>
    </row>
    <row r="9529" spans="13:13" x14ac:dyDescent="0.25">
      <c r="M9529" s="7"/>
    </row>
    <row r="9530" spans="13:13" x14ac:dyDescent="0.25">
      <c r="M9530" s="7"/>
    </row>
    <row r="9531" spans="13:13" x14ac:dyDescent="0.25">
      <c r="M9531" s="7"/>
    </row>
    <row r="9532" spans="13:13" x14ac:dyDescent="0.25">
      <c r="M9532" s="7"/>
    </row>
    <row r="9533" spans="13:13" x14ac:dyDescent="0.25">
      <c r="M9533" s="7"/>
    </row>
    <row r="9534" spans="13:13" x14ac:dyDescent="0.25">
      <c r="M9534" s="7"/>
    </row>
    <row r="9535" spans="13:13" x14ac:dyDescent="0.25">
      <c r="M9535" s="7"/>
    </row>
    <row r="9536" spans="13:13" x14ac:dyDescent="0.25">
      <c r="M9536" s="7"/>
    </row>
    <row r="9537" spans="13:13" x14ac:dyDescent="0.25">
      <c r="M9537" s="7"/>
    </row>
    <row r="9538" spans="13:13" x14ac:dyDescent="0.25">
      <c r="M9538" s="7"/>
    </row>
    <row r="9539" spans="13:13" x14ac:dyDescent="0.25">
      <c r="M9539" s="7"/>
    </row>
    <row r="9540" spans="13:13" x14ac:dyDescent="0.25">
      <c r="M9540" s="7"/>
    </row>
    <row r="9541" spans="13:13" x14ac:dyDescent="0.25">
      <c r="M9541" s="7"/>
    </row>
    <row r="9542" spans="13:13" x14ac:dyDescent="0.25">
      <c r="M9542" s="7"/>
    </row>
    <row r="9543" spans="13:13" x14ac:dyDescent="0.25">
      <c r="M9543" s="7"/>
    </row>
    <row r="9544" spans="13:13" x14ac:dyDescent="0.25">
      <c r="M9544" s="7"/>
    </row>
    <row r="9545" spans="13:13" x14ac:dyDescent="0.25">
      <c r="M9545" s="7"/>
    </row>
    <row r="9546" spans="13:13" x14ac:dyDescent="0.25">
      <c r="M9546" s="7"/>
    </row>
    <row r="9547" spans="13:13" x14ac:dyDescent="0.25">
      <c r="M9547" s="7"/>
    </row>
    <row r="9548" spans="13:13" x14ac:dyDescent="0.25">
      <c r="M9548" s="7"/>
    </row>
    <row r="9549" spans="13:13" x14ac:dyDescent="0.25">
      <c r="M9549" s="7"/>
    </row>
    <row r="9550" spans="13:13" x14ac:dyDescent="0.25">
      <c r="M9550" s="7"/>
    </row>
    <row r="9551" spans="13:13" x14ac:dyDescent="0.25">
      <c r="M9551" s="7"/>
    </row>
    <row r="9552" spans="13:13" x14ac:dyDescent="0.25">
      <c r="M9552" s="7"/>
    </row>
    <row r="9553" spans="13:13" x14ac:dyDescent="0.25">
      <c r="M9553" s="7"/>
    </row>
    <row r="9554" spans="13:13" x14ac:dyDescent="0.25">
      <c r="M9554" s="7"/>
    </row>
    <row r="9555" spans="13:13" x14ac:dyDescent="0.25">
      <c r="M9555" s="7"/>
    </row>
    <row r="9556" spans="13:13" x14ac:dyDescent="0.25">
      <c r="M9556" s="7"/>
    </row>
    <row r="9557" spans="13:13" x14ac:dyDescent="0.25">
      <c r="M9557" s="7"/>
    </row>
    <row r="9558" spans="13:13" x14ac:dyDescent="0.25">
      <c r="M9558" s="7"/>
    </row>
    <row r="9559" spans="13:13" x14ac:dyDescent="0.25">
      <c r="M9559" s="7"/>
    </row>
    <row r="9560" spans="13:13" x14ac:dyDescent="0.25">
      <c r="M9560" s="7"/>
    </row>
    <row r="9561" spans="13:13" x14ac:dyDescent="0.25">
      <c r="M9561" s="7"/>
    </row>
    <row r="9562" spans="13:13" x14ac:dyDescent="0.25">
      <c r="M9562" s="7"/>
    </row>
    <row r="9563" spans="13:13" x14ac:dyDescent="0.25">
      <c r="M9563" s="7"/>
    </row>
    <row r="9564" spans="13:13" x14ac:dyDescent="0.25">
      <c r="M9564" s="7"/>
    </row>
    <row r="9565" spans="13:13" x14ac:dyDescent="0.25">
      <c r="M9565" s="7"/>
    </row>
    <row r="9566" spans="13:13" x14ac:dyDescent="0.25">
      <c r="M9566" s="7"/>
    </row>
    <row r="9567" spans="13:13" x14ac:dyDescent="0.25">
      <c r="M9567" s="7"/>
    </row>
    <row r="9568" spans="13:13" x14ac:dyDescent="0.25">
      <c r="M9568" s="7"/>
    </row>
    <row r="9569" spans="13:13" x14ac:dyDescent="0.25">
      <c r="M9569" s="7"/>
    </row>
    <row r="9570" spans="13:13" x14ac:dyDescent="0.25">
      <c r="M9570" s="7"/>
    </row>
    <row r="9571" spans="13:13" x14ac:dyDescent="0.25">
      <c r="M9571" s="7"/>
    </row>
    <row r="9572" spans="13:13" x14ac:dyDescent="0.25">
      <c r="M9572" s="7"/>
    </row>
    <row r="9573" spans="13:13" x14ac:dyDescent="0.25">
      <c r="M9573" s="7"/>
    </row>
    <row r="9574" spans="13:13" x14ac:dyDescent="0.25">
      <c r="M9574" s="7"/>
    </row>
    <row r="9575" spans="13:13" x14ac:dyDescent="0.25">
      <c r="M9575" s="7"/>
    </row>
    <row r="9576" spans="13:13" x14ac:dyDescent="0.25">
      <c r="M9576" s="7"/>
    </row>
    <row r="9577" spans="13:13" x14ac:dyDescent="0.25">
      <c r="M9577" s="7"/>
    </row>
    <row r="9578" spans="13:13" x14ac:dyDescent="0.25">
      <c r="M9578" s="7"/>
    </row>
    <row r="9579" spans="13:13" x14ac:dyDescent="0.25">
      <c r="M9579" s="7"/>
    </row>
    <row r="9580" spans="13:13" x14ac:dyDescent="0.25">
      <c r="M9580" s="7"/>
    </row>
    <row r="9581" spans="13:13" x14ac:dyDescent="0.25">
      <c r="M9581" s="7"/>
    </row>
    <row r="9582" spans="13:13" x14ac:dyDescent="0.25">
      <c r="M9582" s="7"/>
    </row>
    <row r="9583" spans="13:13" x14ac:dyDescent="0.25">
      <c r="M9583" s="7"/>
    </row>
    <row r="9584" spans="13:13" x14ac:dyDescent="0.25">
      <c r="M9584" s="7"/>
    </row>
    <row r="9585" spans="13:13" x14ac:dyDescent="0.25">
      <c r="M9585" s="7"/>
    </row>
    <row r="9586" spans="13:13" x14ac:dyDescent="0.25">
      <c r="M9586" s="7"/>
    </row>
    <row r="9587" spans="13:13" x14ac:dyDescent="0.25">
      <c r="M9587" s="7"/>
    </row>
    <row r="9588" spans="13:13" x14ac:dyDescent="0.25">
      <c r="M9588" s="7"/>
    </row>
    <row r="9589" spans="13:13" x14ac:dyDescent="0.25">
      <c r="M9589" s="7"/>
    </row>
    <row r="9590" spans="13:13" x14ac:dyDescent="0.25">
      <c r="M9590" s="7"/>
    </row>
    <row r="9591" spans="13:13" x14ac:dyDescent="0.25">
      <c r="M9591" s="7"/>
    </row>
    <row r="9592" spans="13:13" x14ac:dyDescent="0.25">
      <c r="M9592" s="7"/>
    </row>
    <row r="9593" spans="13:13" x14ac:dyDescent="0.25">
      <c r="M9593" s="7"/>
    </row>
    <row r="9594" spans="13:13" x14ac:dyDescent="0.25">
      <c r="M9594" s="7"/>
    </row>
    <row r="9595" spans="13:13" x14ac:dyDescent="0.25">
      <c r="M9595" s="7"/>
    </row>
    <row r="9596" spans="13:13" x14ac:dyDescent="0.25">
      <c r="M9596" s="7"/>
    </row>
    <row r="9597" spans="13:13" x14ac:dyDescent="0.25">
      <c r="M9597" s="7"/>
    </row>
    <row r="9598" spans="13:13" x14ac:dyDescent="0.25">
      <c r="M9598" s="7"/>
    </row>
    <row r="9599" spans="13:13" x14ac:dyDescent="0.25">
      <c r="M9599" s="7"/>
    </row>
    <row r="9600" spans="13:13" x14ac:dyDescent="0.25">
      <c r="M9600" s="7"/>
    </row>
    <row r="9601" spans="13:13" x14ac:dyDescent="0.25">
      <c r="M9601" s="7"/>
    </row>
    <row r="9602" spans="13:13" x14ac:dyDescent="0.25">
      <c r="M9602" s="7"/>
    </row>
    <row r="9603" spans="13:13" x14ac:dyDescent="0.25">
      <c r="M9603" s="7"/>
    </row>
    <row r="9604" spans="13:13" x14ac:dyDescent="0.25">
      <c r="M9604" s="7"/>
    </row>
    <row r="9605" spans="13:13" x14ac:dyDescent="0.25">
      <c r="M9605" s="7"/>
    </row>
    <row r="9606" spans="13:13" x14ac:dyDescent="0.25">
      <c r="M9606" s="7"/>
    </row>
    <row r="9607" spans="13:13" x14ac:dyDescent="0.25">
      <c r="M9607" s="7"/>
    </row>
    <row r="9608" spans="13:13" x14ac:dyDescent="0.25">
      <c r="M9608" s="7"/>
    </row>
    <row r="9609" spans="13:13" x14ac:dyDescent="0.25">
      <c r="M9609" s="7"/>
    </row>
    <row r="9610" spans="13:13" x14ac:dyDescent="0.25">
      <c r="M9610" s="7"/>
    </row>
    <row r="9611" spans="13:13" x14ac:dyDescent="0.25">
      <c r="M9611" s="7"/>
    </row>
    <row r="9612" spans="13:13" x14ac:dyDescent="0.25">
      <c r="M9612" s="7"/>
    </row>
    <row r="9613" spans="13:13" x14ac:dyDescent="0.25">
      <c r="M9613" s="7"/>
    </row>
    <row r="9614" spans="13:13" x14ac:dyDescent="0.25">
      <c r="M9614" s="7"/>
    </row>
    <row r="9615" spans="13:13" x14ac:dyDescent="0.25">
      <c r="M9615" s="7"/>
    </row>
    <row r="9616" spans="13:13" x14ac:dyDescent="0.25">
      <c r="M9616" s="7"/>
    </row>
    <row r="9617" spans="13:13" x14ac:dyDescent="0.25">
      <c r="M9617" s="7"/>
    </row>
    <row r="9618" spans="13:13" x14ac:dyDescent="0.25">
      <c r="M9618" s="7"/>
    </row>
    <row r="9619" spans="13:13" x14ac:dyDescent="0.25">
      <c r="M9619" s="7"/>
    </row>
    <row r="9620" spans="13:13" x14ac:dyDescent="0.25">
      <c r="M9620" s="7"/>
    </row>
    <row r="9621" spans="13:13" x14ac:dyDescent="0.25">
      <c r="M9621" s="7"/>
    </row>
    <row r="9622" spans="13:13" x14ac:dyDescent="0.25">
      <c r="M9622" s="7"/>
    </row>
    <row r="9623" spans="13:13" x14ac:dyDescent="0.25">
      <c r="M9623" s="7"/>
    </row>
    <row r="9624" spans="13:13" x14ac:dyDescent="0.25">
      <c r="M9624" s="7"/>
    </row>
    <row r="9625" spans="13:13" x14ac:dyDescent="0.25">
      <c r="M9625" s="7"/>
    </row>
    <row r="9626" spans="13:13" x14ac:dyDescent="0.25">
      <c r="M9626" s="7"/>
    </row>
    <row r="9627" spans="13:13" x14ac:dyDescent="0.25">
      <c r="M9627" s="7"/>
    </row>
    <row r="9628" spans="13:13" x14ac:dyDescent="0.25">
      <c r="M9628" s="7"/>
    </row>
    <row r="9629" spans="13:13" x14ac:dyDescent="0.25">
      <c r="M9629" s="7"/>
    </row>
    <row r="9630" spans="13:13" x14ac:dyDescent="0.25">
      <c r="M9630" s="7"/>
    </row>
    <row r="9631" spans="13:13" x14ac:dyDescent="0.25">
      <c r="M9631" s="7"/>
    </row>
    <row r="9632" spans="13:13" x14ac:dyDescent="0.25">
      <c r="M9632" s="7"/>
    </row>
    <row r="9633" spans="13:13" x14ac:dyDescent="0.25">
      <c r="M9633" s="7"/>
    </row>
    <row r="9634" spans="13:13" x14ac:dyDescent="0.25">
      <c r="M9634" s="7"/>
    </row>
    <row r="9635" spans="13:13" x14ac:dyDescent="0.25">
      <c r="M9635" s="7"/>
    </row>
    <row r="9636" spans="13:13" x14ac:dyDescent="0.25">
      <c r="M9636" s="7"/>
    </row>
    <row r="9637" spans="13:13" x14ac:dyDescent="0.25">
      <c r="M9637" s="7"/>
    </row>
    <row r="9638" spans="13:13" x14ac:dyDescent="0.25">
      <c r="M9638" s="7"/>
    </row>
    <row r="9639" spans="13:13" x14ac:dyDescent="0.25">
      <c r="M9639" s="7"/>
    </row>
    <row r="9640" spans="13:13" x14ac:dyDescent="0.25">
      <c r="M9640" s="7"/>
    </row>
    <row r="9641" spans="13:13" x14ac:dyDescent="0.25">
      <c r="M9641" s="7"/>
    </row>
    <row r="9642" spans="13:13" x14ac:dyDescent="0.25">
      <c r="M9642" s="7"/>
    </row>
    <row r="9643" spans="13:13" x14ac:dyDescent="0.25">
      <c r="M9643" s="7"/>
    </row>
    <row r="9644" spans="13:13" x14ac:dyDescent="0.25">
      <c r="M9644" s="7"/>
    </row>
    <row r="9645" spans="13:13" x14ac:dyDescent="0.25">
      <c r="M9645" s="7"/>
    </row>
    <row r="9646" spans="13:13" x14ac:dyDescent="0.25">
      <c r="M9646" s="7"/>
    </row>
    <row r="9647" spans="13:13" x14ac:dyDescent="0.25">
      <c r="M9647" s="7"/>
    </row>
    <row r="9648" spans="13:13" x14ac:dyDescent="0.25">
      <c r="M9648" s="7"/>
    </row>
    <row r="9649" spans="13:13" x14ac:dyDescent="0.25">
      <c r="M9649" s="7"/>
    </row>
    <row r="9650" spans="13:13" x14ac:dyDescent="0.25">
      <c r="M9650" s="7"/>
    </row>
    <row r="9651" spans="13:13" x14ac:dyDescent="0.25">
      <c r="M9651" s="7"/>
    </row>
    <row r="9652" spans="13:13" x14ac:dyDescent="0.25">
      <c r="M9652" s="7"/>
    </row>
    <row r="9653" spans="13:13" x14ac:dyDescent="0.25">
      <c r="M9653" s="7"/>
    </row>
    <row r="9654" spans="13:13" x14ac:dyDescent="0.25">
      <c r="M9654" s="7"/>
    </row>
    <row r="9655" spans="13:13" x14ac:dyDescent="0.25">
      <c r="M9655" s="7"/>
    </row>
    <row r="9656" spans="13:13" x14ac:dyDescent="0.25">
      <c r="M9656" s="7"/>
    </row>
    <row r="9657" spans="13:13" x14ac:dyDescent="0.25">
      <c r="M9657" s="7"/>
    </row>
    <row r="9658" spans="13:13" x14ac:dyDescent="0.25">
      <c r="M9658" s="7"/>
    </row>
    <row r="9659" spans="13:13" x14ac:dyDescent="0.25">
      <c r="M9659" s="7"/>
    </row>
    <row r="9660" spans="13:13" x14ac:dyDescent="0.25">
      <c r="M9660" s="7"/>
    </row>
    <row r="9661" spans="13:13" x14ac:dyDescent="0.25">
      <c r="M9661" s="7"/>
    </row>
    <row r="9662" spans="13:13" x14ac:dyDescent="0.25">
      <c r="M9662" s="7"/>
    </row>
    <row r="9663" spans="13:13" x14ac:dyDescent="0.25">
      <c r="M9663" s="7"/>
    </row>
    <row r="9664" spans="13:13" x14ac:dyDescent="0.25">
      <c r="M9664" s="7"/>
    </row>
    <row r="9665" spans="13:13" x14ac:dyDescent="0.25">
      <c r="M9665" s="7"/>
    </row>
    <row r="9666" spans="13:13" x14ac:dyDescent="0.25">
      <c r="M9666" s="7"/>
    </row>
    <row r="9667" spans="13:13" x14ac:dyDescent="0.25">
      <c r="M9667" s="7"/>
    </row>
    <row r="9668" spans="13:13" x14ac:dyDescent="0.25">
      <c r="M9668" s="7"/>
    </row>
    <row r="9669" spans="13:13" x14ac:dyDescent="0.25">
      <c r="M9669" s="7"/>
    </row>
    <row r="9670" spans="13:13" x14ac:dyDescent="0.25">
      <c r="M9670" s="7"/>
    </row>
    <row r="9671" spans="13:13" x14ac:dyDescent="0.25">
      <c r="M9671" s="7"/>
    </row>
    <row r="9672" spans="13:13" x14ac:dyDescent="0.25">
      <c r="M9672" s="7"/>
    </row>
    <row r="9673" spans="13:13" x14ac:dyDescent="0.25">
      <c r="M9673" s="7"/>
    </row>
    <row r="9674" spans="13:13" x14ac:dyDescent="0.25">
      <c r="M9674" s="7"/>
    </row>
    <row r="9675" spans="13:13" x14ac:dyDescent="0.25">
      <c r="M9675" s="7"/>
    </row>
    <row r="9676" spans="13:13" x14ac:dyDescent="0.25">
      <c r="M9676" s="7"/>
    </row>
    <row r="9677" spans="13:13" x14ac:dyDescent="0.25">
      <c r="M9677" s="7"/>
    </row>
    <row r="9678" spans="13:13" x14ac:dyDescent="0.25">
      <c r="M9678" s="7"/>
    </row>
    <row r="9679" spans="13:13" x14ac:dyDescent="0.25">
      <c r="M9679" s="7"/>
    </row>
    <row r="9680" spans="13:13" x14ac:dyDescent="0.25">
      <c r="M9680" s="7"/>
    </row>
    <row r="9681" spans="13:13" x14ac:dyDescent="0.25">
      <c r="M9681" s="7"/>
    </row>
    <row r="9682" spans="13:13" x14ac:dyDescent="0.25">
      <c r="M9682" s="7"/>
    </row>
    <row r="9683" spans="13:13" x14ac:dyDescent="0.25">
      <c r="M9683" s="7"/>
    </row>
    <row r="9684" spans="13:13" x14ac:dyDescent="0.25">
      <c r="M9684" s="7"/>
    </row>
    <row r="9685" spans="13:13" x14ac:dyDescent="0.25">
      <c r="M9685" s="7"/>
    </row>
    <row r="9686" spans="13:13" x14ac:dyDescent="0.25">
      <c r="M9686" s="7"/>
    </row>
    <row r="9687" spans="13:13" x14ac:dyDescent="0.25">
      <c r="M9687" s="7"/>
    </row>
    <row r="9688" spans="13:13" x14ac:dyDescent="0.25">
      <c r="M9688" s="7"/>
    </row>
    <row r="9689" spans="13:13" x14ac:dyDescent="0.25">
      <c r="M9689" s="7"/>
    </row>
    <row r="9690" spans="13:13" x14ac:dyDescent="0.25">
      <c r="M9690" s="7"/>
    </row>
    <row r="9691" spans="13:13" x14ac:dyDescent="0.25">
      <c r="M9691" s="7"/>
    </row>
    <row r="9692" spans="13:13" x14ac:dyDescent="0.25">
      <c r="M9692" s="7"/>
    </row>
    <row r="9693" spans="13:13" x14ac:dyDescent="0.25">
      <c r="M9693" s="7"/>
    </row>
    <row r="9694" spans="13:13" x14ac:dyDescent="0.25">
      <c r="M9694" s="7"/>
    </row>
    <row r="9695" spans="13:13" x14ac:dyDescent="0.25">
      <c r="M9695" s="7"/>
    </row>
    <row r="9696" spans="13:13" x14ac:dyDescent="0.25">
      <c r="M9696" s="7"/>
    </row>
    <row r="9697" spans="13:13" x14ac:dyDescent="0.25">
      <c r="M9697" s="7"/>
    </row>
    <row r="9698" spans="13:13" x14ac:dyDescent="0.25">
      <c r="M9698" s="7"/>
    </row>
    <row r="9699" spans="13:13" x14ac:dyDescent="0.25">
      <c r="M9699" s="7"/>
    </row>
    <row r="9700" spans="13:13" x14ac:dyDescent="0.25">
      <c r="M9700" s="7"/>
    </row>
    <row r="9701" spans="13:13" x14ac:dyDescent="0.25">
      <c r="M9701" s="7"/>
    </row>
    <row r="9702" spans="13:13" x14ac:dyDescent="0.25">
      <c r="M9702" s="7"/>
    </row>
    <row r="9703" spans="13:13" x14ac:dyDescent="0.25">
      <c r="M9703" s="7"/>
    </row>
    <row r="9704" spans="13:13" x14ac:dyDescent="0.25">
      <c r="M9704" s="7"/>
    </row>
    <row r="9705" spans="13:13" x14ac:dyDescent="0.25">
      <c r="M9705" s="7"/>
    </row>
    <row r="9706" spans="13:13" x14ac:dyDescent="0.25">
      <c r="M9706" s="7"/>
    </row>
    <row r="9707" spans="13:13" x14ac:dyDescent="0.25">
      <c r="M9707" s="7"/>
    </row>
    <row r="9708" spans="13:13" x14ac:dyDescent="0.25">
      <c r="M9708" s="7"/>
    </row>
    <row r="9709" spans="13:13" x14ac:dyDescent="0.25">
      <c r="M9709" s="7"/>
    </row>
    <row r="9710" spans="13:13" x14ac:dyDescent="0.25">
      <c r="M9710" s="7"/>
    </row>
    <row r="9711" spans="13:13" x14ac:dyDescent="0.25">
      <c r="M9711" s="7"/>
    </row>
    <row r="9712" spans="13:13" x14ac:dyDescent="0.25">
      <c r="M9712" s="7"/>
    </row>
    <row r="9713" spans="13:13" x14ac:dyDescent="0.25">
      <c r="M9713" s="7"/>
    </row>
    <row r="9714" spans="13:13" x14ac:dyDescent="0.25">
      <c r="M9714" s="7"/>
    </row>
    <row r="9715" spans="13:13" x14ac:dyDescent="0.25">
      <c r="M9715" s="7"/>
    </row>
    <row r="9716" spans="13:13" x14ac:dyDescent="0.25">
      <c r="M9716" s="7"/>
    </row>
    <row r="9717" spans="13:13" x14ac:dyDescent="0.25">
      <c r="M9717" s="7"/>
    </row>
    <row r="9718" spans="13:13" x14ac:dyDescent="0.25">
      <c r="M9718" s="7"/>
    </row>
    <row r="9719" spans="13:13" x14ac:dyDescent="0.25">
      <c r="M9719" s="7"/>
    </row>
    <row r="9720" spans="13:13" x14ac:dyDescent="0.25">
      <c r="M9720" s="7"/>
    </row>
    <row r="9721" spans="13:13" x14ac:dyDescent="0.25">
      <c r="M9721" s="7"/>
    </row>
    <row r="9722" spans="13:13" x14ac:dyDescent="0.25">
      <c r="M9722" s="7"/>
    </row>
    <row r="9723" spans="13:13" x14ac:dyDescent="0.25">
      <c r="M9723" s="7"/>
    </row>
    <row r="9724" spans="13:13" x14ac:dyDescent="0.25">
      <c r="M9724" s="7"/>
    </row>
    <row r="9725" spans="13:13" x14ac:dyDescent="0.25">
      <c r="M9725" s="7"/>
    </row>
    <row r="9726" spans="13:13" x14ac:dyDescent="0.25">
      <c r="M9726" s="7"/>
    </row>
    <row r="9727" spans="13:13" x14ac:dyDescent="0.25">
      <c r="M9727" s="7"/>
    </row>
    <row r="9728" spans="13:13" x14ac:dyDescent="0.25">
      <c r="M9728" s="7"/>
    </row>
    <row r="9729" spans="13:13" x14ac:dyDescent="0.25">
      <c r="M9729" s="7"/>
    </row>
    <row r="9730" spans="13:13" x14ac:dyDescent="0.25">
      <c r="M9730" s="7"/>
    </row>
    <row r="9731" spans="13:13" x14ac:dyDescent="0.25">
      <c r="M9731" s="7"/>
    </row>
    <row r="9732" spans="13:13" x14ac:dyDescent="0.25">
      <c r="M9732" s="7"/>
    </row>
    <row r="9733" spans="13:13" x14ac:dyDescent="0.25">
      <c r="M9733" s="7"/>
    </row>
    <row r="9734" spans="13:13" x14ac:dyDescent="0.25">
      <c r="M9734" s="7"/>
    </row>
    <row r="9735" spans="13:13" x14ac:dyDescent="0.25">
      <c r="M9735" s="7"/>
    </row>
    <row r="9736" spans="13:13" x14ac:dyDescent="0.25">
      <c r="M9736" s="7"/>
    </row>
    <row r="9737" spans="13:13" x14ac:dyDescent="0.25">
      <c r="M9737" s="7"/>
    </row>
    <row r="9738" spans="13:13" x14ac:dyDescent="0.25">
      <c r="M9738" s="7"/>
    </row>
    <row r="9739" spans="13:13" x14ac:dyDescent="0.25">
      <c r="M9739" s="7"/>
    </row>
    <row r="9740" spans="13:13" x14ac:dyDescent="0.25">
      <c r="M9740" s="7"/>
    </row>
    <row r="9741" spans="13:13" x14ac:dyDescent="0.25">
      <c r="M9741" s="7"/>
    </row>
    <row r="9742" spans="13:13" x14ac:dyDescent="0.25">
      <c r="M9742" s="7"/>
    </row>
    <row r="9743" spans="13:13" x14ac:dyDescent="0.25">
      <c r="M9743" s="7"/>
    </row>
    <row r="9744" spans="13:13" x14ac:dyDescent="0.25">
      <c r="M9744" s="7"/>
    </row>
    <row r="9745" spans="13:13" x14ac:dyDescent="0.25">
      <c r="M9745" s="7"/>
    </row>
    <row r="9746" spans="13:13" x14ac:dyDescent="0.25">
      <c r="M9746" s="7"/>
    </row>
    <row r="9747" spans="13:13" x14ac:dyDescent="0.25">
      <c r="M9747" s="7"/>
    </row>
    <row r="9748" spans="13:13" x14ac:dyDescent="0.25">
      <c r="M9748" s="7"/>
    </row>
    <row r="9749" spans="13:13" x14ac:dyDescent="0.25">
      <c r="M9749" s="7"/>
    </row>
    <row r="9750" spans="13:13" x14ac:dyDescent="0.25">
      <c r="M9750" s="7"/>
    </row>
    <row r="9751" spans="13:13" x14ac:dyDescent="0.25">
      <c r="M9751" s="7"/>
    </row>
    <row r="9752" spans="13:13" x14ac:dyDescent="0.25">
      <c r="M9752" s="7"/>
    </row>
    <row r="9753" spans="13:13" x14ac:dyDescent="0.25">
      <c r="M9753" s="7"/>
    </row>
    <row r="9754" spans="13:13" x14ac:dyDescent="0.25">
      <c r="M9754" s="7"/>
    </row>
    <row r="9755" spans="13:13" x14ac:dyDescent="0.25">
      <c r="M9755" s="7"/>
    </row>
    <row r="9756" spans="13:13" x14ac:dyDescent="0.25">
      <c r="M9756" s="7"/>
    </row>
    <row r="9757" spans="13:13" x14ac:dyDescent="0.25">
      <c r="M9757" s="7"/>
    </row>
    <row r="9758" spans="13:13" x14ac:dyDescent="0.25">
      <c r="M9758" s="7"/>
    </row>
    <row r="9759" spans="13:13" x14ac:dyDescent="0.25">
      <c r="M9759" s="7"/>
    </row>
    <row r="9760" spans="13:13" x14ac:dyDescent="0.25">
      <c r="M9760" s="7"/>
    </row>
    <row r="9761" spans="13:13" x14ac:dyDescent="0.25">
      <c r="M9761" s="7"/>
    </row>
    <row r="9762" spans="13:13" x14ac:dyDescent="0.25">
      <c r="M9762" s="7"/>
    </row>
    <row r="9763" spans="13:13" x14ac:dyDescent="0.25">
      <c r="M9763" s="7"/>
    </row>
    <row r="9764" spans="13:13" x14ac:dyDescent="0.25">
      <c r="M9764" s="7"/>
    </row>
    <row r="9765" spans="13:13" x14ac:dyDescent="0.25">
      <c r="M9765" s="7"/>
    </row>
    <row r="9766" spans="13:13" x14ac:dyDescent="0.25">
      <c r="M9766" s="7"/>
    </row>
    <row r="9767" spans="13:13" x14ac:dyDescent="0.25">
      <c r="M9767" s="7"/>
    </row>
    <row r="9768" spans="13:13" x14ac:dyDescent="0.25">
      <c r="M9768" s="7"/>
    </row>
    <row r="9769" spans="13:13" x14ac:dyDescent="0.25">
      <c r="M9769" s="7"/>
    </row>
    <row r="9770" spans="13:13" x14ac:dyDescent="0.25">
      <c r="M9770" s="7"/>
    </row>
    <row r="9771" spans="13:13" x14ac:dyDescent="0.25">
      <c r="M9771" s="7"/>
    </row>
    <row r="9772" spans="13:13" x14ac:dyDescent="0.25">
      <c r="M9772" s="7"/>
    </row>
    <row r="9773" spans="13:13" x14ac:dyDescent="0.25">
      <c r="M9773" s="7"/>
    </row>
    <row r="9774" spans="13:13" x14ac:dyDescent="0.25">
      <c r="M9774" s="7"/>
    </row>
    <row r="9775" spans="13:13" x14ac:dyDescent="0.25">
      <c r="M9775" s="7"/>
    </row>
    <row r="9776" spans="13:13" x14ac:dyDescent="0.25">
      <c r="M9776" s="7"/>
    </row>
    <row r="9777" spans="13:13" x14ac:dyDescent="0.25">
      <c r="M9777" s="7"/>
    </row>
    <row r="9778" spans="13:13" x14ac:dyDescent="0.25">
      <c r="M9778" s="7"/>
    </row>
    <row r="9779" spans="13:13" x14ac:dyDescent="0.25">
      <c r="M9779" s="7"/>
    </row>
    <row r="9780" spans="13:13" x14ac:dyDescent="0.25">
      <c r="M9780" s="7"/>
    </row>
    <row r="9781" spans="13:13" x14ac:dyDescent="0.25">
      <c r="M9781" s="7"/>
    </row>
    <row r="9782" spans="13:13" x14ac:dyDescent="0.25">
      <c r="M9782" s="7"/>
    </row>
    <row r="9783" spans="13:13" x14ac:dyDescent="0.25">
      <c r="M9783" s="7"/>
    </row>
    <row r="9784" spans="13:13" x14ac:dyDescent="0.25">
      <c r="M9784" s="7"/>
    </row>
    <row r="9785" spans="13:13" x14ac:dyDescent="0.25">
      <c r="M9785" s="7"/>
    </row>
    <row r="9786" spans="13:13" x14ac:dyDescent="0.25">
      <c r="M9786" s="7"/>
    </row>
    <row r="9787" spans="13:13" x14ac:dyDescent="0.25">
      <c r="M9787" s="7"/>
    </row>
    <row r="9788" spans="13:13" x14ac:dyDescent="0.25">
      <c r="M9788" s="7"/>
    </row>
    <row r="9789" spans="13:13" x14ac:dyDescent="0.25">
      <c r="M9789" s="7"/>
    </row>
    <row r="9790" spans="13:13" x14ac:dyDescent="0.25">
      <c r="M9790" s="7"/>
    </row>
    <row r="9791" spans="13:13" x14ac:dyDescent="0.25">
      <c r="M9791" s="7"/>
    </row>
    <row r="9792" spans="13:13" x14ac:dyDescent="0.25">
      <c r="M9792" s="7"/>
    </row>
    <row r="9793" spans="13:13" x14ac:dyDescent="0.25">
      <c r="M9793" s="7"/>
    </row>
    <row r="9794" spans="13:13" x14ac:dyDescent="0.25">
      <c r="M9794" s="7"/>
    </row>
    <row r="9795" spans="13:13" x14ac:dyDescent="0.25">
      <c r="M9795" s="7"/>
    </row>
    <row r="9796" spans="13:13" x14ac:dyDescent="0.25">
      <c r="M9796" s="7"/>
    </row>
    <row r="9797" spans="13:13" x14ac:dyDescent="0.25">
      <c r="M9797" s="7"/>
    </row>
    <row r="9798" spans="13:13" x14ac:dyDescent="0.25">
      <c r="M9798" s="7"/>
    </row>
    <row r="9799" spans="13:13" x14ac:dyDescent="0.25">
      <c r="M9799" s="7"/>
    </row>
    <row r="9800" spans="13:13" x14ac:dyDescent="0.25">
      <c r="M9800" s="7"/>
    </row>
    <row r="9801" spans="13:13" x14ac:dyDescent="0.25">
      <c r="M9801" s="7"/>
    </row>
    <row r="9802" spans="13:13" x14ac:dyDescent="0.25">
      <c r="M9802" s="7"/>
    </row>
    <row r="9803" spans="13:13" x14ac:dyDescent="0.25">
      <c r="M9803" s="7"/>
    </row>
    <row r="9804" spans="13:13" x14ac:dyDescent="0.25">
      <c r="M9804" s="7"/>
    </row>
    <row r="9805" spans="13:13" x14ac:dyDescent="0.25">
      <c r="M9805" s="7"/>
    </row>
    <row r="9806" spans="13:13" x14ac:dyDescent="0.25">
      <c r="M9806" s="7"/>
    </row>
    <row r="9807" spans="13:13" x14ac:dyDescent="0.25">
      <c r="M9807" s="7"/>
    </row>
    <row r="9808" spans="13:13" x14ac:dyDescent="0.25">
      <c r="M9808" s="7"/>
    </row>
    <row r="9809" spans="13:13" x14ac:dyDescent="0.25">
      <c r="M9809" s="7"/>
    </row>
    <row r="9810" spans="13:13" x14ac:dyDescent="0.25">
      <c r="M9810" s="7"/>
    </row>
    <row r="9811" spans="13:13" x14ac:dyDescent="0.25">
      <c r="M9811" s="7"/>
    </row>
    <row r="9812" spans="13:13" x14ac:dyDescent="0.25">
      <c r="M9812" s="7"/>
    </row>
    <row r="9813" spans="13:13" x14ac:dyDescent="0.25">
      <c r="M9813" s="7"/>
    </row>
    <row r="9814" spans="13:13" x14ac:dyDescent="0.25">
      <c r="M9814" s="7"/>
    </row>
    <row r="9815" spans="13:13" x14ac:dyDescent="0.25">
      <c r="M9815" s="7"/>
    </row>
    <row r="9816" spans="13:13" x14ac:dyDescent="0.25">
      <c r="M9816" s="7"/>
    </row>
    <row r="9817" spans="13:13" x14ac:dyDescent="0.25">
      <c r="M9817" s="7"/>
    </row>
    <row r="9818" spans="13:13" x14ac:dyDescent="0.25">
      <c r="M9818" s="7"/>
    </row>
    <row r="9819" spans="13:13" x14ac:dyDescent="0.25">
      <c r="M9819" s="7"/>
    </row>
    <row r="9820" spans="13:13" x14ac:dyDescent="0.25">
      <c r="M9820" s="7"/>
    </row>
    <row r="9821" spans="13:13" x14ac:dyDescent="0.25">
      <c r="M9821" s="7"/>
    </row>
    <row r="9822" spans="13:13" x14ac:dyDescent="0.25">
      <c r="M9822" s="7"/>
    </row>
    <row r="9823" spans="13:13" x14ac:dyDescent="0.25">
      <c r="M9823" s="7"/>
    </row>
    <row r="9824" spans="13:13" x14ac:dyDescent="0.25">
      <c r="M9824" s="7"/>
    </row>
    <row r="9825" spans="13:13" x14ac:dyDescent="0.25">
      <c r="M9825" s="7"/>
    </row>
    <row r="9826" spans="13:13" x14ac:dyDescent="0.25">
      <c r="M9826" s="7"/>
    </row>
    <row r="9827" spans="13:13" x14ac:dyDescent="0.25">
      <c r="M9827" s="7"/>
    </row>
    <row r="9828" spans="13:13" x14ac:dyDescent="0.25">
      <c r="M9828" s="7"/>
    </row>
    <row r="9829" spans="13:13" x14ac:dyDescent="0.25">
      <c r="M9829" s="7"/>
    </row>
    <row r="9830" spans="13:13" x14ac:dyDescent="0.25">
      <c r="M9830" s="7"/>
    </row>
    <row r="9831" spans="13:13" x14ac:dyDescent="0.25">
      <c r="M9831" s="7"/>
    </row>
    <row r="9832" spans="13:13" x14ac:dyDescent="0.25">
      <c r="M9832" s="7"/>
    </row>
    <row r="9833" spans="13:13" x14ac:dyDescent="0.25">
      <c r="M9833" s="7"/>
    </row>
    <row r="9834" spans="13:13" x14ac:dyDescent="0.25">
      <c r="M9834" s="7"/>
    </row>
    <row r="9835" spans="13:13" x14ac:dyDescent="0.25">
      <c r="M9835" s="7"/>
    </row>
    <row r="9836" spans="13:13" x14ac:dyDescent="0.25">
      <c r="M9836" s="7"/>
    </row>
    <row r="9837" spans="13:13" x14ac:dyDescent="0.25">
      <c r="M9837" s="7"/>
    </row>
    <row r="9838" spans="13:13" x14ac:dyDescent="0.25">
      <c r="M9838" s="7"/>
    </row>
    <row r="9839" spans="13:13" x14ac:dyDescent="0.25">
      <c r="M9839" s="7"/>
    </row>
    <row r="9840" spans="13:13" x14ac:dyDescent="0.25">
      <c r="M9840" s="7"/>
    </row>
    <row r="9841" spans="13:13" x14ac:dyDescent="0.25">
      <c r="M9841" s="7"/>
    </row>
    <row r="9842" spans="13:13" x14ac:dyDescent="0.25">
      <c r="M9842" s="7"/>
    </row>
    <row r="9843" spans="13:13" x14ac:dyDescent="0.25">
      <c r="M9843" s="7"/>
    </row>
    <row r="9844" spans="13:13" x14ac:dyDescent="0.25">
      <c r="M9844" s="7"/>
    </row>
    <row r="9845" spans="13:13" x14ac:dyDescent="0.25">
      <c r="M9845" s="7"/>
    </row>
    <row r="9846" spans="13:13" x14ac:dyDescent="0.25">
      <c r="M9846" s="7"/>
    </row>
    <row r="9847" spans="13:13" x14ac:dyDescent="0.25">
      <c r="M9847" s="7"/>
    </row>
    <row r="9848" spans="13:13" x14ac:dyDescent="0.25">
      <c r="M9848" s="7"/>
    </row>
    <row r="9849" spans="13:13" x14ac:dyDescent="0.25">
      <c r="M9849" s="7"/>
    </row>
    <row r="9850" spans="13:13" x14ac:dyDescent="0.25">
      <c r="M9850" s="7"/>
    </row>
    <row r="9851" spans="13:13" x14ac:dyDescent="0.25">
      <c r="M9851" s="7"/>
    </row>
    <row r="9852" spans="13:13" x14ac:dyDescent="0.25">
      <c r="M9852" s="7"/>
    </row>
    <row r="9853" spans="13:13" x14ac:dyDescent="0.25">
      <c r="M9853" s="7"/>
    </row>
    <row r="9854" spans="13:13" x14ac:dyDescent="0.25">
      <c r="M9854" s="7"/>
    </row>
    <row r="9855" spans="13:13" x14ac:dyDescent="0.25">
      <c r="M9855" s="7"/>
    </row>
    <row r="9856" spans="13:13" x14ac:dyDescent="0.25">
      <c r="M9856" s="7"/>
    </row>
    <row r="9857" spans="13:13" x14ac:dyDescent="0.25">
      <c r="M9857" s="7"/>
    </row>
    <row r="9858" spans="13:13" x14ac:dyDescent="0.25">
      <c r="M9858" s="7"/>
    </row>
    <row r="9859" spans="13:13" x14ac:dyDescent="0.25">
      <c r="M9859" s="7"/>
    </row>
    <row r="9860" spans="13:13" x14ac:dyDescent="0.25">
      <c r="M9860" s="7"/>
    </row>
    <row r="9861" spans="13:13" x14ac:dyDescent="0.25">
      <c r="M9861" s="7"/>
    </row>
    <row r="9862" spans="13:13" x14ac:dyDescent="0.25">
      <c r="M9862" s="7"/>
    </row>
    <row r="9863" spans="13:13" x14ac:dyDescent="0.25">
      <c r="M9863" s="7"/>
    </row>
    <row r="9864" spans="13:13" x14ac:dyDescent="0.25">
      <c r="M9864" s="7"/>
    </row>
    <row r="9865" spans="13:13" x14ac:dyDescent="0.25">
      <c r="M9865" s="7"/>
    </row>
    <row r="9866" spans="13:13" x14ac:dyDescent="0.25">
      <c r="M9866" s="7"/>
    </row>
    <row r="9867" spans="13:13" x14ac:dyDescent="0.25">
      <c r="M9867" s="7"/>
    </row>
    <row r="9868" spans="13:13" x14ac:dyDescent="0.25">
      <c r="M9868" s="7"/>
    </row>
    <row r="9869" spans="13:13" x14ac:dyDescent="0.25">
      <c r="M9869" s="7"/>
    </row>
    <row r="9870" spans="13:13" x14ac:dyDescent="0.25">
      <c r="M9870" s="7"/>
    </row>
    <row r="9871" spans="13:13" x14ac:dyDescent="0.25">
      <c r="M9871" s="7"/>
    </row>
    <row r="9872" spans="13:13" x14ac:dyDescent="0.25">
      <c r="M9872" s="7"/>
    </row>
    <row r="9873" spans="13:13" x14ac:dyDescent="0.25">
      <c r="M9873" s="7"/>
    </row>
    <row r="9874" spans="13:13" x14ac:dyDescent="0.25">
      <c r="M9874" s="7"/>
    </row>
    <row r="9875" spans="13:13" x14ac:dyDescent="0.25">
      <c r="M9875" s="7"/>
    </row>
    <row r="9876" spans="13:13" x14ac:dyDescent="0.25">
      <c r="M9876" s="7"/>
    </row>
    <row r="9877" spans="13:13" x14ac:dyDescent="0.25">
      <c r="M9877" s="7"/>
    </row>
    <row r="9878" spans="13:13" x14ac:dyDescent="0.25">
      <c r="M9878" s="7"/>
    </row>
    <row r="9879" spans="13:13" x14ac:dyDescent="0.25">
      <c r="M9879" s="7"/>
    </row>
    <row r="9880" spans="13:13" x14ac:dyDescent="0.25">
      <c r="M9880" s="7"/>
    </row>
    <row r="9881" spans="13:13" x14ac:dyDescent="0.25">
      <c r="M9881" s="7"/>
    </row>
    <row r="9882" spans="13:13" x14ac:dyDescent="0.25">
      <c r="M9882" s="7"/>
    </row>
    <row r="9883" spans="13:13" x14ac:dyDescent="0.25">
      <c r="M9883" s="7"/>
    </row>
    <row r="9884" spans="13:13" x14ac:dyDescent="0.25">
      <c r="M9884" s="7"/>
    </row>
    <row r="9885" spans="13:13" x14ac:dyDescent="0.25">
      <c r="M9885" s="7"/>
    </row>
    <row r="9886" spans="13:13" x14ac:dyDescent="0.25">
      <c r="M9886" s="7"/>
    </row>
    <row r="9887" spans="13:13" x14ac:dyDescent="0.25">
      <c r="M9887" s="7"/>
    </row>
    <row r="9888" spans="13:13" x14ac:dyDescent="0.25">
      <c r="M9888" s="7"/>
    </row>
    <row r="9889" spans="13:13" x14ac:dyDescent="0.25">
      <c r="M9889" s="7"/>
    </row>
    <row r="9890" spans="13:13" x14ac:dyDescent="0.25">
      <c r="M9890" s="7"/>
    </row>
    <row r="9891" spans="13:13" x14ac:dyDescent="0.25">
      <c r="M9891" s="7"/>
    </row>
    <row r="9892" spans="13:13" x14ac:dyDescent="0.25">
      <c r="M9892" s="7"/>
    </row>
    <row r="9893" spans="13:13" x14ac:dyDescent="0.25">
      <c r="M9893" s="7"/>
    </row>
    <row r="9894" spans="13:13" x14ac:dyDescent="0.25">
      <c r="M9894" s="7"/>
    </row>
    <row r="9895" spans="13:13" x14ac:dyDescent="0.25">
      <c r="M9895" s="7"/>
    </row>
    <row r="9896" spans="13:13" x14ac:dyDescent="0.25">
      <c r="M9896" s="7"/>
    </row>
    <row r="9897" spans="13:13" x14ac:dyDescent="0.25">
      <c r="M9897" s="7"/>
    </row>
    <row r="9898" spans="13:13" x14ac:dyDescent="0.25">
      <c r="M9898" s="7"/>
    </row>
    <row r="9899" spans="13:13" x14ac:dyDescent="0.25">
      <c r="M9899" s="7"/>
    </row>
    <row r="9900" spans="13:13" x14ac:dyDescent="0.25">
      <c r="M9900" s="7"/>
    </row>
    <row r="9901" spans="13:13" x14ac:dyDescent="0.25">
      <c r="M9901" s="7"/>
    </row>
    <row r="9902" spans="13:13" x14ac:dyDescent="0.25">
      <c r="M9902" s="7"/>
    </row>
    <row r="9903" spans="13:13" x14ac:dyDescent="0.25">
      <c r="M9903" s="7"/>
    </row>
    <row r="9904" spans="13:13" x14ac:dyDescent="0.25">
      <c r="M9904" s="7"/>
    </row>
    <row r="9905" spans="13:13" x14ac:dyDescent="0.25">
      <c r="M9905" s="7"/>
    </row>
    <row r="9906" spans="13:13" x14ac:dyDescent="0.25">
      <c r="M9906" s="7"/>
    </row>
    <row r="9907" spans="13:13" x14ac:dyDescent="0.25">
      <c r="M9907" s="7"/>
    </row>
    <row r="9908" spans="13:13" x14ac:dyDescent="0.25">
      <c r="M9908" s="7"/>
    </row>
    <row r="9909" spans="13:13" x14ac:dyDescent="0.25">
      <c r="M9909" s="7"/>
    </row>
    <row r="9910" spans="13:13" x14ac:dyDescent="0.25">
      <c r="M9910" s="7"/>
    </row>
    <row r="9911" spans="13:13" x14ac:dyDescent="0.25">
      <c r="M9911" s="7"/>
    </row>
    <row r="9912" spans="13:13" x14ac:dyDescent="0.25">
      <c r="M9912" s="7"/>
    </row>
    <row r="9913" spans="13:13" x14ac:dyDescent="0.25">
      <c r="M9913" s="7"/>
    </row>
    <row r="9914" spans="13:13" x14ac:dyDescent="0.25">
      <c r="M9914" s="7"/>
    </row>
    <row r="9915" spans="13:13" x14ac:dyDescent="0.25">
      <c r="M9915" s="7"/>
    </row>
    <row r="9916" spans="13:13" x14ac:dyDescent="0.25">
      <c r="M9916" s="7"/>
    </row>
    <row r="9917" spans="13:13" x14ac:dyDescent="0.25">
      <c r="M9917" s="7"/>
    </row>
    <row r="9918" spans="13:13" x14ac:dyDescent="0.25">
      <c r="M9918" s="7"/>
    </row>
    <row r="9919" spans="13:13" x14ac:dyDescent="0.25">
      <c r="M9919" s="7"/>
    </row>
    <row r="9920" spans="13:13" x14ac:dyDescent="0.25">
      <c r="M9920" s="7"/>
    </row>
    <row r="9921" spans="13:13" x14ac:dyDescent="0.25">
      <c r="M9921" s="7"/>
    </row>
    <row r="9922" spans="13:13" x14ac:dyDescent="0.25">
      <c r="M9922" s="7"/>
    </row>
    <row r="9923" spans="13:13" x14ac:dyDescent="0.25">
      <c r="M9923" s="7"/>
    </row>
    <row r="9924" spans="13:13" x14ac:dyDescent="0.25">
      <c r="M9924" s="7"/>
    </row>
    <row r="9925" spans="13:13" x14ac:dyDescent="0.25">
      <c r="M9925" s="7"/>
    </row>
    <row r="9926" spans="13:13" x14ac:dyDescent="0.25">
      <c r="M9926" s="7"/>
    </row>
    <row r="9927" spans="13:13" x14ac:dyDescent="0.25">
      <c r="M9927" s="7"/>
    </row>
    <row r="9928" spans="13:13" x14ac:dyDescent="0.25">
      <c r="M9928" s="7"/>
    </row>
    <row r="9929" spans="13:13" x14ac:dyDescent="0.25">
      <c r="M9929" s="7"/>
    </row>
    <row r="9930" spans="13:13" x14ac:dyDescent="0.25">
      <c r="M9930" s="7"/>
    </row>
    <row r="9931" spans="13:13" x14ac:dyDescent="0.25">
      <c r="M9931" s="7"/>
    </row>
    <row r="9932" spans="13:13" x14ac:dyDescent="0.25">
      <c r="M9932" s="7"/>
    </row>
    <row r="9933" spans="13:13" x14ac:dyDescent="0.25">
      <c r="M9933" s="7"/>
    </row>
    <row r="9934" spans="13:13" x14ac:dyDescent="0.25">
      <c r="M9934" s="7"/>
    </row>
    <row r="9935" spans="13:13" x14ac:dyDescent="0.25">
      <c r="M9935" s="7"/>
    </row>
    <row r="9936" spans="13:13" x14ac:dyDescent="0.25">
      <c r="M9936" s="7"/>
    </row>
    <row r="9937" spans="13:13" x14ac:dyDescent="0.25">
      <c r="M9937" s="7"/>
    </row>
    <row r="9938" spans="13:13" x14ac:dyDescent="0.25">
      <c r="M9938" s="7"/>
    </row>
    <row r="9939" spans="13:13" x14ac:dyDescent="0.25">
      <c r="M9939" s="7"/>
    </row>
    <row r="9940" spans="13:13" x14ac:dyDescent="0.25">
      <c r="M9940" s="7"/>
    </row>
    <row r="9941" spans="13:13" x14ac:dyDescent="0.25">
      <c r="M9941" s="7"/>
    </row>
    <row r="9942" spans="13:13" x14ac:dyDescent="0.25">
      <c r="M9942" s="7"/>
    </row>
    <row r="9943" spans="13:13" x14ac:dyDescent="0.25">
      <c r="M9943" s="7"/>
    </row>
    <row r="9944" spans="13:13" x14ac:dyDescent="0.25">
      <c r="M9944" s="7"/>
    </row>
    <row r="9945" spans="13:13" x14ac:dyDescent="0.25">
      <c r="M9945" s="7"/>
    </row>
    <row r="9946" spans="13:13" x14ac:dyDescent="0.25">
      <c r="M9946" s="7"/>
    </row>
    <row r="9947" spans="13:13" x14ac:dyDescent="0.25">
      <c r="M9947" s="7"/>
    </row>
    <row r="9948" spans="13:13" x14ac:dyDescent="0.25">
      <c r="M9948" s="7"/>
    </row>
    <row r="9949" spans="13:13" x14ac:dyDescent="0.25">
      <c r="M9949" s="7"/>
    </row>
    <row r="9950" spans="13:13" x14ac:dyDescent="0.25">
      <c r="M9950" s="7"/>
    </row>
    <row r="9951" spans="13:13" x14ac:dyDescent="0.25">
      <c r="M9951" s="7"/>
    </row>
    <row r="9952" spans="13:13" x14ac:dyDescent="0.25">
      <c r="M9952" s="7"/>
    </row>
    <row r="9953" spans="13:13" x14ac:dyDescent="0.25">
      <c r="M9953" s="7"/>
    </row>
    <row r="9954" spans="13:13" x14ac:dyDescent="0.25">
      <c r="M9954" s="7"/>
    </row>
    <row r="9955" spans="13:13" x14ac:dyDescent="0.25">
      <c r="M9955" s="7"/>
    </row>
    <row r="9956" spans="13:13" x14ac:dyDescent="0.25">
      <c r="M9956" s="7"/>
    </row>
    <row r="9957" spans="13:13" x14ac:dyDescent="0.25">
      <c r="M9957" s="7"/>
    </row>
    <row r="9958" spans="13:13" x14ac:dyDescent="0.25">
      <c r="M9958" s="7"/>
    </row>
    <row r="9959" spans="13:13" x14ac:dyDescent="0.25">
      <c r="M9959" s="7"/>
    </row>
    <row r="9960" spans="13:13" x14ac:dyDescent="0.25">
      <c r="M9960" s="7"/>
    </row>
    <row r="9961" spans="13:13" x14ac:dyDescent="0.25">
      <c r="M9961" s="7"/>
    </row>
    <row r="9962" spans="13:13" x14ac:dyDescent="0.25">
      <c r="M9962" s="7"/>
    </row>
    <row r="9963" spans="13:13" x14ac:dyDescent="0.25">
      <c r="M9963" s="7"/>
    </row>
    <row r="9964" spans="13:13" x14ac:dyDescent="0.25">
      <c r="M9964" s="7"/>
    </row>
    <row r="9965" spans="13:13" x14ac:dyDescent="0.25">
      <c r="M9965" s="7"/>
    </row>
    <row r="9966" spans="13:13" x14ac:dyDescent="0.25">
      <c r="M9966" s="7"/>
    </row>
    <row r="9967" spans="13:13" x14ac:dyDescent="0.25">
      <c r="M9967" s="7"/>
    </row>
    <row r="9968" spans="13:13" x14ac:dyDescent="0.25">
      <c r="M9968" s="7"/>
    </row>
    <row r="9969" spans="13:13" x14ac:dyDescent="0.25">
      <c r="M9969" s="7"/>
    </row>
    <row r="9970" spans="13:13" x14ac:dyDescent="0.25">
      <c r="M9970" s="7"/>
    </row>
    <row r="9971" spans="13:13" x14ac:dyDescent="0.25">
      <c r="M9971" s="7"/>
    </row>
    <row r="9972" spans="13:13" x14ac:dyDescent="0.25">
      <c r="M9972" s="7"/>
    </row>
    <row r="9973" spans="13:13" x14ac:dyDescent="0.25">
      <c r="M9973" s="7"/>
    </row>
    <row r="9974" spans="13:13" x14ac:dyDescent="0.25">
      <c r="M9974" s="7"/>
    </row>
    <row r="9975" spans="13:13" x14ac:dyDescent="0.25">
      <c r="M9975" s="7"/>
    </row>
    <row r="9976" spans="13:13" x14ac:dyDescent="0.25">
      <c r="M9976" s="7"/>
    </row>
    <row r="9977" spans="13:13" x14ac:dyDescent="0.25">
      <c r="M9977" s="7"/>
    </row>
    <row r="9978" spans="13:13" x14ac:dyDescent="0.25">
      <c r="M9978" s="7"/>
    </row>
    <row r="9979" spans="13:13" x14ac:dyDescent="0.25">
      <c r="M9979" s="7"/>
    </row>
    <row r="9980" spans="13:13" x14ac:dyDescent="0.25">
      <c r="M9980" s="7"/>
    </row>
    <row r="9981" spans="13:13" x14ac:dyDescent="0.25">
      <c r="M9981" s="7"/>
    </row>
    <row r="9982" spans="13:13" x14ac:dyDescent="0.25">
      <c r="M9982" s="7"/>
    </row>
    <row r="9983" spans="13:13" x14ac:dyDescent="0.25">
      <c r="M9983" s="7"/>
    </row>
    <row r="9984" spans="13:13" x14ac:dyDescent="0.25">
      <c r="M9984" s="7"/>
    </row>
    <row r="9985" spans="13:13" x14ac:dyDescent="0.25">
      <c r="M9985" s="7"/>
    </row>
    <row r="9986" spans="13:13" x14ac:dyDescent="0.25">
      <c r="M9986" s="7"/>
    </row>
    <row r="9987" spans="13:13" x14ac:dyDescent="0.25">
      <c r="M9987" s="7"/>
    </row>
    <row r="9988" spans="13:13" x14ac:dyDescent="0.25">
      <c r="M9988" s="7"/>
    </row>
    <row r="9989" spans="13:13" x14ac:dyDescent="0.25">
      <c r="M9989" s="7"/>
    </row>
    <row r="9990" spans="13:13" x14ac:dyDescent="0.25">
      <c r="M9990" s="7"/>
    </row>
    <row r="9991" spans="13:13" x14ac:dyDescent="0.25">
      <c r="M9991" s="7"/>
    </row>
    <row r="9992" spans="13:13" x14ac:dyDescent="0.25">
      <c r="M9992" s="7"/>
    </row>
    <row r="9993" spans="13:13" x14ac:dyDescent="0.25">
      <c r="M9993" s="7"/>
    </row>
    <row r="9994" spans="13:13" x14ac:dyDescent="0.25">
      <c r="M9994" s="7"/>
    </row>
    <row r="9995" spans="13:13" x14ac:dyDescent="0.25">
      <c r="M9995" s="7"/>
    </row>
    <row r="9996" spans="13:13" x14ac:dyDescent="0.25">
      <c r="M9996" s="7"/>
    </row>
    <row r="9997" spans="13:13" x14ac:dyDescent="0.25">
      <c r="M9997" s="7"/>
    </row>
    <row r="9998" spans="13:13" x14ac:dyDescent="0.25">
      <c r="M9998" s="7"/>
    </row>
    <row r="9999" spans="13:13" x14ac:dyDescent="0.25">
      <c r="M9999" s="7"/>
    </row>
    <row r="10000" spans="13:13" x14ac:dyDescent="0.25">
      <c r="M10000" s="7"/>
    </row>
    <row r="10001" spans="13:13" x14ac:dyDescent="0.25">
      <c r="M10001" s="7"/>
    </row>
    <row r="10002" spans="13:13" x14ac:dyDescent="0.25">
      <c r="M10002" s="7"/>
    </row>
    <row r="10003" spans="13:13" x14ac:dyDescent="0.25">
      <c r="M10003" s="7"/>
    </row>
    <row r="10004" spans="13:13" x14ac:dyDescent="0.25">
      <c r="M10004" s="7"/>
    </row>
    <row r="10005" spans="13:13" x14ac:dyDescent="0.25">
      <c r="M10005" s="7"/>
    </row>
    <row r="10006" spans="13:13" x14ac:dyDescent="0.25">
      <c r="M10006" s="7"/>
    </row>
    <row r="10007" spans="13:13" x14ac:dyDescent="0.25">
      <c r="M10007" s="7"/>
    </row>
    <row r="10008" spans="13:13" x14ac:dyDescent="0.25">
      <c r="M10008" s="7"/>
    </row>
    <row r="10009" spans="13:13" x14ac:dyDescent="0.25">
      <c r="M10009" s="7"/>
    </row>
    <row r="10010" spans="13:13" x14ac:dyDescent="0.25">
      <c r="M10010" s="7"/>
    </row>
    <row r="10011" spans="13:13" x14ac:dyDescent="0.25">
      <c r="M10011" s="7"/>
    </row>
    <row r="10012" spans="13:13" x14ac:dyDescent="0.25">
      <c r="M10012" s="7"/>
    </row>
    <row r="10013" spans="13:13" x14ac:dyDescent="0.25">
      <c r="M10013" s="7"/>
    </row>
    <row r="10014" spans="13:13" x14ac:dyDescent="0.25">
      <c r="M10014" s="7"/>
    </row>
    <row r="10015" spans="13:13" x14ac:dyDescent="0.25">
      <c r="M10015" s="7"/>
    </row>
    <row r="10016" spans="13:13" x14ac:dyDescent="0.25">
      <c r="M10016" s="7"/>
    </row>
    <row r="10017" spans="13:13" x14ac:dyDescent="0.25">
      <c r="M10017" s="7"/>
    </row>
    <row r="10018" spans="13:13" x14ac:dyDescent="0.25">
      <c r="M10018" s="7"/>
    </row>
    <row r="10019" spans="13:13" x14ac:dyDescent="0.25">
      <c r="M10019" s="7"/>
    </row>
    <row r="10020" spans="13:13" x14ac:dyDescent="0.25">
      <c r="M10020" s="7"/>
    </row>
    <row r="10021" spans="13:13" x14ac:dyDescent="0.25">
      <c r="M10021" s="7"/>
    </row>
    <row r="10022" spans="13:13" x14ac:dyDescent="0.25">
      <c r="M10022" s="7"/>
    </row>
    <row r="10023" spans="13:13" x14ac:dyDescent="0.25">
      <c r="M10023" s="7"/>
    </row>
    <row r="10024" spans="13:13" x14ac:dyDescent="0.25">
      <c r="M10024" s="7"/>
    </row>
    <row r="10025" spans="13:13" x14ac:dyDescent="0.25">
      <c r="M10025" s="7"/>
    </row>
    <row r="10026" spans="13:13" x14ac:dyDescent="0.25">
      <c r="M10026" s="7"/>
    </row>
    <row r="10027" spans="13:13" x14ac:dyDescent="0.25">
      <c r="M10027" s="7"/>
    </row>
    <row r="10028" spans="13:13" x14ac:dyDescent="0.25">
      <c r="M10028" s="7"/>
    </row>
    <row r="10029" spans="13:13" x14ac:dyDescent="0.25">
      <c r="M10029" s="7"/>
    </row>
    <row r="10030" spans="13:13" x14ac:dyDescent="0.25">
      <c r="M10030" s="7"/>
    </row>
    <row r="10031" spans="13:13" x14ac:dyDescent="0.25">
      <c r="M10031" s="7"/>
    </row>
    <row r="10032" spans="13:13" x14ac:dyDescent="0.25">
      <c r="M10032" s="7"/>
    </row>
    <row r="10033" spans="13:13" x14ac:dyDescent="0.25">
      <c r="M10033" s="7"/>
    </row>
    <row r="10034" spans="13:13" x14ac:dyDescent="0.25">
      <c r="M10034" s="7"/>
    </row>
    <row r="10035" spans="13:13" x14ac:dyDescent="0.25">
      <c r="M10035" s="7"/>
    </row>
    <row r="10036" spans="13:13" x14ac:dyDescent="0.25">
      <c r="M10036" s="7"/>
    </row>
    <row r="10037" spans="13:13" x14ac:dyDescent="0.25">
      <c r="M10037" s="7"/>
    </row>
    <row r="10038" spans="13:13" x14ac:dyDescent="0.25">
      <c r="M10038" s="7"/>
    </row>
    <row r="10039" spans="13:13" x14ac:dyDescent="0.25">
      <c r="M10039" s="7"/>
    </row>
    <row r="10040" spans="13:13" x14ac:dyDescent="0.25">
      <c r="M10040" s="7"/>
    </row>
    <row r="10041" spans="13:13" x14ac:dyDescent="0.25">
      <c r="M10041" s="7"/>
    </row>
    <row r="10042" spans="13:13" x14ac:dyDescent="0.25">
      <c r="M10042" s="7"/>
    </row>
    <row r="10043" spans="13:13" x14ac:dyDescent="0.25">
      <c r="M10043" s="7"/>
    </row>
    <row r="10044" spans="13:13" x14ac:dyDescent="0.25">
      <c r="M10044" s="7"/>
    </row>
    <row r="10045" spans="13:13" x14ac:dyDescent="0.25">
      <c r="M10045" s="7"/>
    </row>
    <row r="10046" spans="13:13" x14ac:dyDescent="0.25">
      <c r="M10046" s="7"/>
    </row>
    <row r="10047" spans="13:13" x14ac:dyDescent="0.25">
      <c r="M10047" s="7"/>
    </row>
    <row r="10048" spans="13:13" x14ac:dyDescent="0.25">
      <c r="M10048" s="7"/>
    </row>
    <row r="10049" spans="13:13" x14ac:dyDescent="0.25">
      <c r="M10049" s="7"/>
    </row>
    <row r="10050" spans="13:13" x14ac:dyDescent="0.25">
      <c r="M10050" s="7"/>
    </row>
    <row r="10051" spans="13:13" x14ac:dyDescent="0.25">
      <c r="M10051" s="7"/>
    </row>
    <row r="10052" spans="13:13" x14ac:dyDescent="0.25">
      <c r="M10052" s="7"/>
    </row>
    <row r="10053" spans="13:13" x14ac:dyDescent="0.25">
      <c r="M10053" s="7"/>
    </row>
    <row r="10054" spans="13:13" x14ac:dyDescent="0.25">
      <c r="M10054" s="7"/>
    </row>
    <row r="10055" spans="13:13" x14ac:dyDescent="0.25">
      <c r="M10055" s="7"/>
    </row>
    <row r="10056" spans="13:13" x14ac:dyDescent="0.25">
      <c r="M10056" s="7"/>
    </row>
    <row r="10057" spans="13:13" x14ac:dyDescent="0.25">
      <c r="M10057" s="7"/>
    </row>
    <row r="10058" spans="13:13" x14ac:dyDescent="0.25">
      <c r="M10058" s="7"/>
    </row>
    <row r="10059" spans="13:13" x14ac:dyDescent="0.25">
      <c r="M10059" s="7"/>
    </row>
    <row r="10060" spans="13:13" x14ac:dyDescent="0.25">
      <c r="M10060" s="7"/>
    </row>
    <row r="10061" spans="13:13" x14ac:dyDescent="0.25">
      <c r="M10061" s="7"/>
    </row>
    <row r="10062" spans="13:13" x14ac:dyDescent="0.25">
      <c r="M10062" s="7"/>
    </row>
    <row r="10063" spans="13:13" x14ac:dyDescent="0.25">
      <c r="M10063" s="7"/>
    </row>
    <row r="10064" spans="13:13" x14ac:dyDescent="0.25">
      <c r="M10064" s="7"/>
    </row>
    <row r="10065" spans="13:13" x14ac:dyDescent="0.25">
      <c r="M10065" s="7"/>
    </row>
    <row r="10066" spans="13:13" x14ac:dyDescent="0.25">
      <c r="M10066" s="7"/>
    </row>
    <row r="10067" spans="13:13" x14ac:dyDescent="0.25">
      <c r="M10067" s="7"/>
    </row>
    <row r="10068" spans="13:13" x14ac:dyDescent="0.25">
      <c r="M10068" s="7"/>
    </row>
    <row r="10069" spans="13:13" x14ac:dyDescent="0.25">
      <c r="M10069" s="7"/>
    </row>
    <row r="10070" spans="13:13" x14ac:dyDescent="0.25">
      <c r="M10070" s="7"/>
    </row>
    <row r="10071" spans="13:13" x14ac:dyDescent="0.25">
      <c r="M10071" s="7"/>
    </row>
    <row r="10072" spans="13:13" x14ac:dyDescent="0.25">
      <c r="M10072" s="7"/>
    </row>
    <row r="10073" spans="13:13" x14ac:dyDescent="0.25">
      <c r="M10073" s="7"/>
    </row>
    <row r="10074" spans="13:13" x14ac:dyDescent="0.25">
      <c r="M10074" s="7"/>
    </row>
    <row r="10075" spans="13:13" x14ac:dyDescent="0.25">
      <c r="M10075" s="7"/>
    </row>
    <row r="10076" spans="13:13" x14ac:dyDescent="0.25">
      <c r="M10076" s="7"/>
    </row>
    <row r="10077" spans="13:13" x14ac:dyDescent="0.25">
      <c r="M10077" s="7"/>
    </row>
    <row r="10078" spans="13:13" x14ac:dyDescent="0.25">
      <c r="M10078" s="7"/>
    </row>
    <row r="10079" spans="13:13" x14ac:dyDescent="0.25">
      <c r="M10079" s="7"/>
    </row>
    <row r="10080" spans="13:13" x14ac:dyDescent="0.25">
      <c r="M10080" s="7"/>
    </row>
    <row r="10081" spans="13:13" x14ac:dyDescent="0.25">
      <c r="M10081" s="7"/>
    </row>
    <row r="10082" spans="13:13" x14ac:dyDescent="0.25">
      <c r="M10082" s="7"/>
    </row>
    <row r="10083" spans="13:13" x14ac:dyDescent="0.25">
      <c r="M10083" s="7"/>
    </row>
    <row r="10084" spans="13:13" x14ac:dyDescent="0.25">
      <c r="M10084" s="7"/>
    </row>
    <row r="10085" spans="13:13" x14ac:dyDescent="0.25">
      <c r="M10085" s="7"/>
    </row>
    <row r="10086" spans="13:13" x14ac:dyDescent="0.25">
      <c r="M10086" s="7"/>
    </row>
    <row r="10087" spans="13:13" x14ac:dyDescent="0.25">
      <c r="M10087" s="7"/>
    </row>
    <row r="10088" spans="13:13" x14ac:dyDescent="0.25">
      <c r="M10088" s="7"/>
    </row>
    <row r="10089" spans="13:13" x14ac:dyDescent="0.25">
      <c r="M10089" s="7"/>
    </row>
    <row r="10090" spans="13:13" x14ac:dyDescent="0.25">
      <c r="M10090" s="7"/>
    </row>
    <row r="10091" spans="13:13" x14ac:dyDescent="0.25">
      <c r="M10091" s="7"/>
    </row>
    <row r="10092" spans="13:13" x14ac:dyDescent="0.25">
      <c r="M10092" s="7"/>
    </row>
    <row r="10093" spans="13:13" x14ac:dyDescent="0.25">
      <c r="M10093" s="7"/>
    </row>
    <row r="10094" spans="13:13" x14ac:dyDescent="0.25">
      <c r="M10094" s="7"/>
    </row>
    <row r="10095" spans="13:13" x14ac:dyDescent="0.25">
      <c r="M10095" s="7"/>
    </row>
    <row r="10096" spans="13:13" x14ac:dyDescent="0.25">
      <c r="M10096" s="7"/>
    </row>
    <row r="10097" spans="13:13" x14ac:dyDescent="0.25">
      <c r="M10097" s="7"/>
    </row>
    <row r="10098" spans="13:13" x14ac:dyDescent="0.25">
      <c r="M10098" s="7"/>
    </row>
    <row r="10099" spans="13:13" x14ac:dyDescent="0.25">
      <c r="M10099" s="7"/>
    </row>
    <row r="10100" spans="13:13" x14ac:dyDescent="0.25">
      <c r="M10100" s="7"/>
    </row>
    <row r="10101" spans="13:13" x14ac:dyDescent="0.25">
      <c r="M10101" s="7"/>
    </row>
    <row r="10102" spans="13:13" x14ac:dyDescent="0.25">
      <c r="M10102" s="7"/>
    </row>
    <row r="10103" spans="13:13" x14ac:dyDescent="0.25">
      <c r="M10103" s="7"/>
    </row>
    <row r="10104" spans="13:13" x14ac:dyDescent="0.25">
      <c r="M10104" s="7"/>
    </row>
    <row r="10105" spans="13:13" x14ac:dyDescent="0.25">
      <c r="M10105" s="7"/>
    </row>
    <row r="10106" spans="13:13" x14ac:dyDescent="0.25">
      <c r="M10106" s="7"/>
    </row>
    <row r="10107" spans="13:13" x14ac:dyDescent="0.25">
      <c r="M10107" s="7"/>
    </row>
    <row r="10108" spans="13:13" x14ac:dyDescent="0.25">
      <c r="M10108" s="7"/>
    </row>
    <row r="10109" spans="13:13" x14ac:dyDescent="0.25">
      <c r="M10109" s="7"/>
    </row>
    <row r="10110" spans="13:13" x14ac:dyDescent="0.25">
      <c r="M10110" s="7"/>
    </row>
    <row r="10111" spans="13:13" x14ac:dyDescent="0.25">
      <c r="M10111" s="7"/>
    </row>
    <row r="10112" spans="13:13" x14ac:dyDescent="0.25">
      <c r="M10112" s="7"/>
    </row>
    <row r="10113" spans="13:13" x14ac:dyDescent="0.25">
      <c r="M10113" s="7"/>
    </row>
    <row r="10114" spans="13:13" x14ac:dyDescent="0.25">
      <c r="M10114" s="7"/>
    </row>
    <row r="10115" spans="13:13" x14ac:dyDescent="0.25">
      <c r="M10115" s="7"/>
    </row>
    <row r="10116" spans="13:13" x14ac:dyDescent="0.25">
      <c r="M10116" s="7"/>
    </row>
    <row r="10117" spans="13:13" x14ac:dyDescent="0.25">
      <c r="M10117" s="7"/>
    </row>
    <row r="10118" spans="13:13" x14ac:dyDescent="0.25">
      <c r="M10118" s="7"/>
    </row>
    <row r="10119" spans="13:13" x14ac:dyDescent="0.25">
      <c r="M10119" s="7"/>
    </row>
    <row r="10120" spans="13:13" x14ac:dyDescent="0.25">
      <c r="M10120" s="7"/>
    </row>
    <row r="10121" spans="13:13" x14ac:dyDescent="0.25">
      <c r="M10121" s="7"/>
    </row>
    <row r="10122" spans="13:13" x14ac:dyDescent="0.25">
      <c r="M10122" s="7"/>
    </row>
    <row r="10123" spans="13:13" x14ac:dyDescent="0.25">
      <c r="M10123" s="7"/>
    </row>
    <row r="10124" spans="13:13" x14ac:dyDescent="0.25">
      <c r="M10124" s="7"/>
    </row>
    <row r="10125" spans="13:13" x14ac:dyDescent="0.25">
      <c r="M10125" s="7"/>
    </row>
    <row r="10126" spans="13:13" x14ac:dyDescent="0.25">
      <c r="M10126" s="7"/>
    </row>
    <row r="10127" spans="13:13" x14ac:dyDescent="0.25">
      <c r="M10127" s="7"/>
    </row>
    <row r="10128" spans="13:13" x14ac:dyDescent="0.25">
      <c r="M10128" s="7"/>
    </row>
    <row r="10129" spans="13:13" x14ac:dyDescent="0.25">
      <c r="M10129" s="7"/>
    </row>
    <row r="10130" spans="13:13" x14ac:dyDescent="0.25">
      <c r="M10130" s="7"/>
    </row>
    <row r="10131" spans="13:13" x14ac:dyDescent="0.25">
      <c r="M10131" s="7"/>
    </row>
    <row r="10132" spans="13:13" x14ac:dyDescent="0.25">
      <c r="M10132" s="7"/>
    </row>
    <row r="10133" spans="13:13" x14ac:dyDescent="0.25">
      <c r="M10133" s="7"/>
    </row>
    <row r="10134" spans="13:13" x14ac:dyDescent="0.25">
      <c r="M10134" s="7"/>
    </row>
    <row r="10135" spans="13:13" x14ac:dyDescent="0.25">
      <c r="M10135" s="7"/>
    </row>
    <row r="10136" spans="13:13" x14ac:dyDescent="0.25">
      <c r="M10136" s="7"/>
    </row>
    <row r="10137" spans="13:13" x14ac:dyDescent="0.25">
      <c r="M10137" s="7"/>
    </row>
    <row r="10138" spans="13:13" x14ac:dyDescent="0.25">
      <c r="M10138" s="7"/>
    </row>
    <row r="10139" spans="13:13" x14ac:dyDescent="0.25">
      <c r="M10139" s="7"/>
    </row>
    <row r="10140" spans="13:13" x14ac:dyDescent="0.25">
      <c r="M10140" s="7"/>
    </row>
    <row r="10141" spans="13:13" x14ac:dyDescent="0.25">
      <c r="M10141" s="7"/>
    </row>
    <row r="10142" spans="13:13" x14ac:dyDescent="0.25">
      <c r="M10142" s="7"/>
    </row>
    <row r="10143" spans="13:13" x14ac:dyDescent="0.25">
      <c r="M10143" s="7"/>
    </row>
    <row r="10144" spans="13:13" x14ac:dyDescent="0.25">
      <c r="M10144" s="7"/>
    </row>
    <row r="10145" spans="13:13" x14ac:dyDescent="0.25">
      <c r="M10145" s="7"/>
    </row>
    <row r="10146" spans="13:13" x14ac:dyDescent="0.25">
      <c r="M10146" s="7"/>
    </row>
    <row r="10147" spans="13:13" x14ac:dyDescent="0.25">
      <c r="M10147" s="7"/>
    </row>
    <row r="10148" spans="13:13" x14ac:dyDescent="0.25">
      <c r="M10148" s="7"/>
    </row>
    <row r="10149" spans="13:13" x14ac:dyDescent="0.25">
      <c r="M10149" s="7"/>
    </row>
    <row r="10150" spans="13:13" x14ac:dyDescent="0.25">
      <c r="M10150" s="7"/>
    </row>
    <row r="10151" spans="13:13" x14ac:dyDescent="0.25">
      <c r="M10151" s="7"/>
    </row>
    <row r="10152" spans="13:13" x14ac:dyDescent="0.25">
      <c r="M10152" s="7"/>
    </row>
    <row r="10153" spans="13:13" x14ac:dyDescent="0.25">
      <c r="M10153" s="7"/>
    </row>
    <row r="10154" spans="13:13" x14ac:dyDescent="0.25">
      <c r="M10154" s="7"/>
    </row>
    <row r="10155" spans="13:13" x14ac:dyDescent="0.25">
      <c r="M10155" s="7"/>
    </row>
    <row r="10156" spans="13:13" x14ac:dyDescent="0.25">
      <c r="M10156" s="7"/>
    </row>
    <row r="10157" spans="13:13" x14ac:dyDescent="0.25">
      <c r="M10157" s="7"/>
    </row>
    <row r="10158" spans="13:13" x14ac:dyDescent="0.25">
      <c r="M10158" s="7"/>
    </row>
    <row r="10159" spans="13:13" x14ac:dyDescent="0.25">
      <c r="M10159" s="7"/>
    </row>
    <row r="10160" spans="13:13" x14ac:dyDescent="0.25">
      <c r="M10160" s="7"/>
    </row>
    <row r="10161" spans="13:13" x14ac:dyDescent="0.25">
      <c r="M10161" s="7"/>
    </row>
    <row r="10162" spans="13:13" x14ac:dyDescent="0.25">
      <c r="M10162" s="7"/>
    </row>
    <row r="10163" spans="13:13" x14ac:dyDescent="0.25">
      <c r="M10163" s="7"/>
    </row>
    <row r="10164" spans="13:13" x14ac:dyDescent="0.25">
      <c r="M10164" s="7"/>
    </row>
    <row r="10165" spans="13:13" x14ac:dyDescent="0.25">
      <c r="M10165" s="7"/>
    </row>
    <row r="10166" spans="13:13" x14ac:dyDescent="0.25">
      <c r="M10166" s="7"/>
    </row>
    <row r="10167" spans="13:13" x14ac:dyDescent="0.25">
      <c r="M10167" s="7"/>
    </row>
    <row r="10168" spans="13:13" x14ac:dyDescent="0.25">
      <c r="M10168" s="7"/>
    </row>
    <row r="10169" spans="13:13" x14ac:dyDescent="0.25">
      <c r="M10169" s="7"/>
    </row>
    <row r="10170" spans="13:13" x14ac:dyDescent="0.25">
      <c r="M10170" s="7"/>
    </row>
    <row r="10171" spans="13:13" x14ac:dyDescent="0.25">
      <c r="M10171" s="7"/>
    </row>
    <row r="10172" spans="13:13" x14ac:dyDescent="0.25">
      <c r="M10172" s="7"/>
    </row>
    <row r="10173" spans="13:13" x14ac:dyDescent="0.25">
      <c r="M10173" s="7"/>
    </row>
    <row r="10174" spans="13:13" x14ac:dyDescent="0.25">
      <c r="M10174" s="7"/>
    </row>
    <row r="10175" spans="13:13" x14ac:dyDescent="0.25">
      <c r="M10175" s="7"/>
    </row>
    <row r="10176" spans="13:13" x14ac:dyDescent="0.25">
      <c r="M10176" s="7"/>
    </row>
    <row r="10177" spans="13:13" x14ac:dyDescent="0.25">
      <c r="M10177" s="7"/>
    </row>
    <row r="10178" spans="13:13" x14ac:dyDescent="0.25">
      <c r="M10178" s="7"/>
    </row>
    <row r="10179" spans="13:13" x14ac:dyDescent="0.25">
      <c r="M10179" s="7"/>
    </row>
    <row r="10180" spans="13:13" x14ac:dyDescent="0.25">
      <c r="M10180" s="7"/>
    </row>
    <row r="10181" spans="13:13" x14ac:dyDescent="0.25">
      <c r="M10181" s="7"/>
    </row>
    <row r="10182" spans="13:13" x14ac:dyDescent="0.25">
      <c r="M10182" s="7"/>
    </row>
    <row r="10183" spans="13:13" x14ac:dyDescent="0.25">
      <c r="M10183" s="7"/>
    </row>
    <row r="10184" spans="13:13" x14ac:dyDescent="0.25">
      <c r="M10184" s="7"/>
    </row>
    <row r="10185" spans="13:13" x14ac:dyDescent="0.25">
      <c r="M10185" s="7"/>
    </row>
    <row r="10186" spans="13:13" x14ac:dyDescent="0.25">
      <c r="M10186" s="7"/>
    </row>
    <row r="10187" spans="13:13" x14ac:dyDescent="0.25">
      <c r="M10187" s="7"/>
    </row>
    <row r="10188" spans="13:13" x14ac:dyDescent="0.25">
      <c r="M10188" s="7"/>
    </row>
    <row r="10189" spans="13:13" x14ac:dyDescent="0.25">
      <c r="M10189" s="7"/>
    </row>
    <row r="10190" spans="13:13" x14ac:dyDescent="0.25">
      <c r="M10190" s="7"/>
    </row>
    <row r="10191" spans="13:13" x14ac:dyDescent="0.25">
      <c r="M10191" s="7"/>
    </row>
    <row r="10192" spans="13:13" x14ac:dyDescent="0.25">
      <c r="M10192" s="7"/>
    </row>
    <row r="10193" spans="13:13" x14ac:dyDescent="0.25">
      <c r="M10193" s="7"/>
    </row>
    <row r="10194" spans="13:13" x14ac:dyDescent="0.25">
      <c r="M10194" s="7"/>
    </row>
    <row r="10195" spans="13:13" x14ac:dyDescent="0.25">
      <c r="M10195" s="7"/>
    </row>
    <row r="10196" spans="13:13" x14ac:dyDescent="0.25">
      <c r="M10196" s="7"/>
    </row>
    <row r="10197" spans="13:13" x14ac:dyDescent="0.25">
      <c r="M10197" s="7"/>
    </row>
    <row r="10198" spans="13:13" x14ac:dyDescent="0.25">
      <c r="M10198" s="7"/>
    </row>
    <row r="10199" spans="13:13" x14ac:dyDescent="0.25">
      <c r="M10199" s="7"/>
    </row>
    <row r="10200" spans="13:13" x14ac:dyDescent="0.25">
      <c r="M10200" s="7"/>
    </row>
    <row r="10201" spans="13:13" x14ac:dyDescent="0.25">
      <c r="M10201" s="7"/>
    </row>
    <row r="10202" spans="13:13" x14ac:dyDescent="0.25">
      <c r="M10202" s="7"/>
    </row>
    <row r="10203" spans="13:13" x14ac:dyDescent="0.25">
      <c r="M10203" s="7"/>
    </row>
    <row r="10204" spans="13:13" x14ac:dyDescent="0.25">
      <c r="M10204" s="7"/>
    </row>
    <row r="10205" spans="13:13" x14ac:dyDescent="0.25">
      <c r="M10205" s="7"/>
    </row>
    <row r="10206" spans="13:13" x14ac:dyDescent="0.25">
      <c r="M10206" s="7"/>
    </row>
    <row r="10207" spans="13:13" x14ac:dyDescent="0.25">
      <c r="M10207" s="7"/>
    </row>
    <row r="10208" spans="13:13" x14ac:dyDescent="0.25">
      <c r="M10208" s="7"/>
    </row>
    <row r="10209" spans="13:13" x14ac:dyDescent="0.25">
      <c r="M10209" s="7"/>
    </row>
    <row r="10210" spans="13:13" x14ac:dyDescent="0.25">
      <c r="M10210" s="7"/>
    </row>
    <row r="10211" spans="13:13" x14ac:dyDescent="0.25">
      <c r="M10211" s="7"/>
    </row>
    <row r="10212" spans="13:13" x14ac:dyDescent="0.25">
      <c r="M10212" s="7"/>
    </row>
    <row r="10213" spans="13:13" x14ac:dyDescent="0.25">
      <c r="M10213" s="7"/>
    </row>
    <row r="10214" spans="13:13" x14ac:dyDescent="0.25">
      <c r="M10214" s="7"/>
    </row>
    <row r="10215" spans="13:13" x14ac:dyDescent="0.25">
      <c r="M10215" s="7"/>
    </row>
    <row r="10216" spans="13:13" x14ac:dyDescent="0.25">
      <c r="M10216" s="7"/>
    </row>
    <row r="10217" spans="13:13" x14ac:dyDescent="0.25">
      <c r="M10217" s="7"/>
    </row>
    <row r="10218" spans="13:13" x14ac:dyDescent="0.25">
      <c r="M10218" s="7"/>
    </row>
    <row r="10219" spans="13:13" x14ac:dyDescent="0.25">
      <c r="M10219" s="7"/>
    </row>
    <row r="10220" spans="13:13" x14ac:dyDescent="0.25">
      <c r="M10220" s="7"/>
    </row>
    <row r="10221" spans="13:13" x14ac:dyDescent="0.25">
      <c r="M10221" s="7"/>
    </row>
    <row r="10222" spans="13:13" x14ac:dyDescent="0.25">
      <c r="M10222" s="7"/>
    </row>
    <row r="10223" spans="13:13" x14ac:dyDescent="0.25">
      <c r="M10223" s="7"/>
    </row>
    <row r="10224" spans="13:13" x14ac:dyDescent="0.25">
      <c r="M10224" s="7"/>
    </row>
    <row r="10225" spans="13:13" x14ac:dyDescent="0.25">
      <c r="M10225" s="7"/>
    </row>
    <row r="10226" spans="13:13" x14ac:dyDescent="0.25">
      <c r="M10226" s="7"/>
    </row>
    <row r="10227" spans="13:13" x14ac:dyDescent="0.25">
      <c r="M10227" s="7"/>
    </row>
    <row r="10228" spans="13:13" x14ac:dyDescent="0.25">
      <c r="M10228" s="7"/>
    </row>
    <row r="10229" spans="13:13" x14ac:dyDescent="0.25">
      <c r="M10229" s="7"/>
    </row>
    <row r="10230" spans="13:13" x14ac:dyDescent="0.25">
      <c r="M10230" s="7"/>
    </row>
    <row r="10231" spans="13:13" x14ac:dyDescent="0.25">
      <c r="M10231" s="7"/>
    </row>
    <row r="10232" spans="13:13" x14ac:dyDescent="0.25">
      <c r="M10232" s="7"/>
    </row>
    <row r="10233" spans="13:13" x14ac:dyDescent="0.25">
      <c r="M10233" s="7"/>
    </row>
    <row r="10234" spans="13:13" x14ac:dyDescent="0.25">
      <c r="M10234" s="7"/>
    </row>
    <row r="10235" spans="13:13" x14ac:dyDescent="0.25">
      <c r="M10235" s="7"/>
    </row>
    <row r="10236" spans="13:13" x14ac:dyDescent="0.25">
      <c r="M10236" s="7"/>
    </row>
    <row r="10237" spans="13:13" x14ac:dyDescent="0.25">
      <c r="M10237" s="7"/>
    </row>
    <row r="10238" spans="13:13" x14ac:dyDescent="0.25">
      <c r="M10238" s="7"/>
    </row>
    <row r="10239" spans="13:13" x14ac:dyDescent="0.25">
      <c r="M10239" s="7"/>
    </row>
    <row r="10240" spans="13:13" x14ac:dyDescent="0.25">
      <c r="M10240" s="7"/>
    </row>
    <row r="10241" spans="13:13" x14ac:dyDescent="0.25">
      <c r="M10241" s="7"/>
    </row>
    <row r="10242" spans="13:13" x14ac:dyDescent="0.25">
      <c r="M10242" s="7"/>
    </row>
    <row r="10243" spans="13:13" x14ac:dyDescent="0.25">
      <c r="M10243" s="7"/>
    </row>
    <row r="10244" spans="13:13" x14ac:dyDescent="0.25">
      <c r="M10244" s="7"/>
    </row>
    <row r="10245" spans="13:13" x14ac:dyDescent="0.25">
      <c r="M10245" s="7"/>
    </row>
    <row r="10246" spans="13:13" x14ac:dyDescent="0.25">
      <c r="M10246" s="7"/>
    </row>
    <row r="10247" spans="13:13" x14ac:dyDescent="0.25">
      <c r="M10247" s="7"/>
    </row>
    <row r="10248" spans="13:13" x14ac:dyDescent="0.25">
      <c r="M10248" s="7"/>
    </row>
    <row r="10249" spans="13:13" x14ac:dyDescent="0.25">
      <c r="M10249" s="7"/>
    </row>
    <row r="10250" spans="13:13" x14ac:dyDescent="0.25">
      <c r="M10250" s="7"/>
    </row>
    <row r="10251" spans="13:13" x14ac:dyDescent="0.25">
      <c r="M10251" s="7"/>
    </row>
    <row r="10252" spans="13:13" x14ac:dyDescent="0.25">
      <c r="M10252" s="7"/>
    </row>
    <row r="10253" spans="13:13" x14ac:dyDescent="0.25">
      <c r="M10253" s="7"/>
    </row>
    <row r="10254" spans="13:13" x14ac:dyDescent="0.25">
      <c r="M10254" s="7"/>
    </row>
    <row r="10255" spans="13:13" x14ac:dyDescent="0.25">
      <c r="M10255" s="7"/>
    </row>
    <row r="10256" spans="13:13" x14ac:dyDescent="0.25">
      <c r="M10256" s="7"/>
    </row>
    <row r="10257" spans="13:13" x14ac:dyDescent="0.25">
      <c r="M10257" s="7"/>
    </row>
    <row r="10258" spans="13:13" x14ac:dyDescent="0.25">
      <c r="M10258" s="7"/>
    </row>
    <row r="10259" spans="13:13" x14ac:dyDescent="0.25">
      <c r="M10259" s="7"/>
    </row>
    <row r="10260" spans="13:13" x14ac:dyDescent="0.25">
      <c r="M10260" s="7"/>
    </row>
    <row r="10261" spans="13:13" x14ac:dyDescent="0.25">
      <c r="M10261" s="7"/>
    </row>
    <row r="10262" spans="13:13" x14ac:dyDescent="0.25">
      <c r="M10262" s="7"/>
    </row>
    <row r="10263" spans="13:13" x14ac:dyDescent="0.25">
      <c r="M10263" s="7"/>
    </row>
    <row r="10264" spans="13:13" x14ac:dyDescent="0.25">
      <c r="M10264" s="7"/>
    </row>
    <row r="10265" spans="13:13" x14ac:dyDescent="0.25">
      <c r="M10265" s="7"/>
    </row>
    <row r="10266" spans="13:13" x14ac:dyDescent="0.25">
      <c r="M10266" s="7"/>
    </row>
    <row r="10267" spans="13:13" x14ac:dyDescent="0.25">
      <c r="M10267" s="7"/>
    </row>
    <row r="10268" spans="13:13" x14ac:dyDescent="0.25">
      <c r="M10268" s="7"/>
    </row>
    <row r="10269" spans="13:13" x14ac:dyDescent="0.25">
      <c r="M10269" s="7"/>
    </row>
    <row r="10270" spans="13:13" x14ac:dyDescent="0.25">
      <c r="M10270" s="7"/>
    </row>
    <row r="10271" spans="13:13" x14ac:dyDescent="0.25">
      <c r="M10271" s="7"/>
    </row>
    <row r="10272" spans="13:13" x14ac:dyDescent="0.25">
      <c r="M10272" s="7"/>
    </row>
    <row r="10273" spans="13:13" x14ac:dyDescent="0.25">
      <c r="M10273" s="7"/>
    </row>
    <row r="10274" spans="13:13" x14ac:dyDescent="0.25">
      <c r="M10274" s="7"/>
    </row>
    <row r="10275" spans="13:13" x14ac:dyDescent="0.25">
      <c r="M10275" s="7"/>
    </row>
    <row r="10276" spans="13:13" x14ac:dyDescent="0.25">
      <c r="M10276" s="7"/>
    </row>
    <row r="10277" spans="13:13" x14ac:dyDescent="0.25">
      <c r="M10277" s="7"/>
    </row>
    <row r="10278" spans="13:13" x14ac:dyDescent="0.25">
      <c r="M10278" s="7"/>
    </row>
    <row r="10279" spans="13:13" x14ac:dyDescent="0.25">
      <c r="M10279" s="7"/>
    </row>
    <row r="10280" spans="13:13" x14ac:dyDescent="0.25">
      <c r="M10280" s="7"/>
    </row>
    <row r="10281" spans="13:13" x14ac:dyDescent="0.25">
      <c r="M10281" s="7"/>
    </row>
    <row r="10282" spans="13:13" x14ac:dyDescent="0.25">
      <c r="M10282" s="7"/>
    </row>
    <row r="10283" spans="13:13" x14ac:dyDescent="0.25">
      <c r="M10283" s="7"/>
    </row>
    <row r="10284" spans="13:13" x14ac:dyDescent="0.25">
      <c r="M10284" s="7"/>
    </row>
    <row r="10285" spans="13:13" x14ac:dyDescent="0.25">
      <c r="M10285" s="7"/>
    </row>
    <row r="10286" spans="13:13" x14ac:dyDescent="0.25">
      <c r="M10286" s="7"/>
    </row>
    <row r="10287" spans="13:13" x14ac:dyDescent="0.25">
      <c r="M10287" s="7"/>
    </row>
    <row r="10288" spans="13:13" x14ac:dyDescent="0.25">
      <c r="M10288" s="7"/>
    </row>
    <row r="10289" spans="13:13" x14ac:dyDescent="0.25">
      <c r="M10289" s="7"/>
    </row>
    <row r="10290" spans="13:13" x14ac:dyDescent="0.25">
      <c r="M10290" s="7"/>
    </row>
    <row r="10291" spans="13:13" x14ac:dyDescent="0.25">
      <c r="M10291" s="7"/>
    </row>
    <row r="10292" spans="13:13" x14ac:dyDescent="0.25">
      <c r="M10292" s="7"/>
    </row>
    <row r="10293" spans="13:13" x14ac:dyDescent="0.25">
      <c r="M10293" s="7"/>
    </row>
    <row r="10294" spans="13:13" x14ac:dyDescent="0.25">
      <c r="M10294" s="7"/>
    </row>
    <row r="10295" spans="13:13" x14ac:dyDescent="0.25">
      <c r="M10295" s="7"/>
    </row>
    <row r="10296" spans="13:13" x14ac:dyDescent="0.25">
      <c r="M10296" s="7"/>
    </row>
    <row r="10297" spans="13:13" x14ac:dyDescent="0.25">
      <c r="M10297" s="7"/>
    </row>
    <row r="10298" spans="13:13" x14ac:dyDescent="0.25">
      <c r="M10298" s="7"/>
    </row>
    <row r="10299" spans="13:13" x14ac:dyDescent="0.25">
      <c r="M10299" s="7"/>
    </row>
    <row r="10300" spans="13:13" x14ac:dyDescent="0.25">
      <c r="M10300" s="7"/>
    </row>
    <row r="10301" spans="13:13" x14ac:dyDescent="0.25">
      <c r="M10301" s="7"/>
    </row>
    <row r="10302" spans="13:13" x14ac:dyDescent="0.25">
      <c r="M10302" s="7"/>
    </row>
    <row r="10303" spans="13:13" x14ac:dyDescent="0.25">
      <c r="M10303" s="7"/>
    </row>
    <row r="10304" spans="13:13" x14ac:dyDescent="0.25">
      <c r="M10304" s="7"/>
    </row>
    <row r="10305" spans="13:13" x14ac:dyDescent="0.25">
      <c r="M10305" s="7"/>
    </row>
    <row r="10306" spans="13:13" x14ac:dyDescent="0.25">
      <c r="M10306" s="7"/>
    </row>
    <row r="10307" spans="13:13" x14ac:dyDescent="0.25">
      <c r="M10307" s="7"/>
    </row>
    <row r="10308" spans="13:13" x14ac:dyDescent="0.25">
      <c r="M10308" s="7"/>
    </row>
    <row r="10309" spans="13:13" x14ac:dyDescent="0.25">
      <c r="M10309" s="7"/>
    </row>
    <row r="10310" spans="13:13" x14ac:dyDescent="0.25">
      <c r="M10310" s="7"/>
    </row>
    <row r="10311" spans="13:13" x14ac:dyDescent="0.25">
      <c r="M10311" s="7"/>
    </row>
    <row r="10312" spans="13:13" x14ac:dyDescent="0.25">
      <c r="M10312" s="7"/>
    </row>
    <row r="10313" spans="13:13" x14ac:dyDescent="0.25">
      <c r="M10313" s="7"/>
    </row>
    <row r="10314" spans="13:13" x14ac:dyDescent="0.25">
      <c r="M10314" s="7"/>
    </row>
    <row r="10315" spans="13:13" x14ac:dyDescent="0.25">
      <c r="M10315" s="7"/>
    </row>
    <row r="10316" spans="13:13" x14ac:dyDescent="0.25">
      <c r="M10316" s="7"/>
    </row>
    <row r="10317" spans="13:13" x14ac:dyDescent="0.25">
      <c r="M10317" s="7"/>
    </row>
    <row r="10318" spans="13:13" x14ac:dyDescent="0.25">
      <c r="M10318" s="7"/>
    </row>
    <row r="10319" spans="13:13" x14ac:dyDescent="0.25">
      <c r="M10319" s="7"/>
    </row>
    <row r="10320" spans="13:13" x14ac:dyDescent="0.25">
      <c r="M10320" s="7"/>
    </row>
    <row r="10321" spans="13:13" x14ac:dyDescent="0.25">
      <c r="M10321" s="7"/>
    </row>
    <row r="10322" spans="13:13" x14ac:dyDescent="0.25">
      <c r="M10322" s="7"/>
    </row>
    <row r="10323" spans="13:13" x14ac:dyDescent="0.25">
      <c r="M10323" s="7"/>
    </row>
    <row r="10324" spans="13:13" x14ac:dyDescent="0.25">
      <c r="M10324" s="7"/>
    </row>
    <row r="10325" spans="13:13" x14ac:dyDescent="0.25">
      <c r="M10325" s="7"/>
    </row>
    <row r="10326" spans="13:13" x14ac:dyDescent="0.25">
      <c r="M10326" s="7"/>
    </row>
    <row r="10327" spans="13:13" x14ac:dyDescent="0.25">
      <c r="M10327" s="7"/>
    </row>
    <row r="10328" spans="13:13" x14ac:dyDescent="0.25">
      <c r="M10328" s="7"/>
    </row>
    <row r="10329" spans="13:13" x14ac:dyDescent="0.25">
      <c r="M10329" s="7"/>
    </row>
    <row r="10330" spans="13:13" x14ac:dyDescent="0.25">
      <c r="M10330" s="7"/>
    </row>
    <row r="10331" spans="13:13" x14ac:dyDescent="0.25">
      <c r="M10331" s="7"/>
    </row>
    <row r="10332" spans="13:13" x14ac:dyDescent="0.25">
      <c r="M10332" s="7"/>
    </row>
    <row r="10333" spans="13:13" x14ac:dyDescent="0.25">
      <c r="M10333" s="7"/>
    </row>
    <row r="10334" spans="13:13" x14ac:dyDescent="0.25">
      <c r="M10334" s="7"/>
    </row>
    <row r="10335" spans="13:13" x14ac:dyDescent="0.25">
      <c r="M10335" s="7"/>
    </row>
    <row r="10336" spans="13:13" x14ac:dyDescent="0.25">
      <c r="M10336" s="7"/>
    </row>
    <row r="10337" spans="13:13" x14ac:dyDescent="0.25">
      <c r="M10337" s="7"/>
    </row>
    <row r="10338" spans="13:13" x14ac:dyDescent="0.25">
      <c r="M10338" s="7"/>
    </row>
    <row r="10339" spans="13:13" x14ac:dyDescent="0.25">
      <c r="M10339" s="7"/>
    </row>
    <row r="10340" spans="13:13" x14ac:dyDescent="0.25">
      <c r="M10340" s="7"/>
    </row>
    <row r="10341" spans="13:13" x14ac:dyDescent="0.25">
      <c r="M10341" s="7"/>
    </row>
    <row r="10342" spans="13:13" x14ac:dyDescent="0.25">
      <c r="M10342" s="7"/>
    </row>
    <row r="10343" spans="13:13" x14ac:dyDescent="0.25">
      <c r="M10343" s="7"/>
    </row>
    <row r="10344" spans="13:13" x14ac:dyDescent="0.25">
      <c r="M10344" s="7"/>
    </row>
    <row r="10345" spans="13:13" x14ac:dyDescent="0.25">
      <c r="M10345" s="7"/>
    </row>
    <row r="10346" spans="13:13" x14ac:dyDescent="0.25">
      <c r="M10346" s="7"/>
    </row>
    <row r="10347" spans="13:13" x14ac:dyDescent="0.25">
      <c r="M10347" s="7"/>
    </row>
    <row r="10348" spans="13:13" x14ac:dyDescent="0.25">
      <c r="M10348" s="7"/>
    </row>
    <row r="10349" spans="13:13" x14ac:dyDescent="0.25">
      <c r="M10349" s="7"/>
    </row>
    <row r="10350" spans="13:13" x14ac:dyDescent="0.25">
      <c r="M10350" s="7"/>
    </row>
    <row r="10351" spans="13:13" x14ac:dyDescent="0.25">
      <c r="M10351" s="7"/>
    </row>
    <row r="10352" spans="13:13" x14ac:dyDescent="0.25">
      <c r="M10352" s="7"/>
    </row>
    <row r="10353" spans="13:13" x14ac:dyDescent="0.25">
      <c r="M10353" s="7"/>
    </row>
    <row r="10354" spans="13:13" x14ac:dyDescent="0.25">
      <c r="M10354" s="7"/>
    </row>
    <row r="10355" spans="13:13" x14ac:dyDescent="0.25">
      <c r="M10355" s="7"/>
    </row>
    <row r="10356" spans="13:13" x14ac:dyDescent="0.25">
      <c r="M10356" s="7"/>
    </row>
    <row r="10357" spans="13:13" x14ac:dyDescent="0.25">
      <c r="M10357" s="7"/>
    </row>
    <row r="10358" spans="13:13" x14ac:dyDescent="0.25">
      <c r="M10358" s="7"/>
    </row>
    <row r="10359" spans="13:13" x14ac:dyDescent="0.25">
      <c r="M10359" s="7"/>
    </row>
    <row r="10360" spans="13:13" x14ac:dyDescent="0.25">
      <c r="M10360" s="7"/>
    </row>
    <row r="10361" spans="13:13" x14ac:dyDescent="0.25">
      <c r="M10361" s="7"/>
    </row>
    <row r="10362" spans="13:13" x14ac:dyDescent="0.25">
      <c r="M10362" s="7"/>
    </row>
    <row r="10363" spans="13:13" x14ac:dyDescent="0.25">
      <c r="M10363" s="7"/>
    </row>
    <row r="10364" spans="13:13" x14ac:dyDescent="0.25">
      <c r="M10364" s="7"/>
    </row>
    <row r="10365" spans="13:13" x14ac:dyDescent="0.25">
      <c r="M10365" s="7"/>
    </row>
    <row r="10366" spans="13:13" x14ac:dyDescent="0.25">
      <c r="M10366" s="7"/>
    </row>
    <row r="10367" spans="13:13" x14ac:dyDescent="0.25">
      <c r="M10367" s="7"/>
    </row>
    <row r="10368" spans="13:13" x14ac:dyDescent="0.25">
      <c r="M10368" s="7"/>
    </row>
    <row r="10369" spans="13:13" x14ac:dyDescent="0.25">
      <c r="M10369" s="7"/>
    </row>
    <row r="10370" spans="13:13" x14ac:dyDescent="0.25">
      <c r="M10370" s="7"/>
    </row>
    <row r="10371" spans="13:13" x14ac:dyDescent="0.25">
      <c r="M10371" s="7"/>
    </row>
    <row r="10372" spans="13:13" x14ac:dyDescent="0.25">
      <c r="M10372" s="7"/>
    </row>
    <row r="10373" spans="13:13" x14ac:dyDescent="0.25">
      <c r="M10373" s="7"/>
    </row>
    <row r="10374" spans="13:13" x14ac:dyDescent="0.25">
      <c r="M10374" s="7"/>
    </row>
    <row r="10375" spans="13:13" x14ac:dyDescent="0.25">
      <c r="M10375" s="7"/>
    </row>
    <row r="10376" spans="13:13" x14ac:dyDescent="0.25">
      <c r="M10376" s="7"/>
    </row>
    <row r="10377" spans="13:13" x14ac:dyDescent="0.25">
      <c r="M10377" s="7"/>
    </row>
    <row r="10378" spans="13:13" x14ac:dyDescent="0.25">
      <c r="M10378" s="7"/>
    </row>
    <row r="10379" spans="13:13" x14ac:dyDescent="0.25">
      <c r="M10379" s="7"/>
    </row>
    <row r="10380" spans="13:13" x14ac:dyDescent="0.25">
      <c r="M10380" s="7"/>
    </row>
    <row r="10381" spans="13:13" x14ac:dyDescent="0.25">
      <c r="M10381" s="7"/>
    </row>
    <row r="10382" spans="13:13" x14ac:dyDescent="0.25">
      <c r="M10382" s="7"/>
    </row>
    <row r="10383" spans="13:13" x14ac:dyDescent="0.25">
      <c r="M10383" s="7"/>
    </row>
    <row r="10384" spans="13:13" x14ac:dyDescent="0.25">
      <c r="M10384" s="7"/>
    </row>
    <row r="10385" spans="13:13" x14ac:dyDescent="0.25">
      <c r="M10385" s="7"/>
    </row>
    <row r="10386" spans="13:13" x14ac:dyDescent="0.25">
      <c r="M10386" s="7"/>
    </row>
    <row r="10387" spans="13:13" x14ac:dyDescent="0.25">
      <c r="M10387" s="7"/>
    </row>
    <row r="10388" spans="13:13" x14ac:dyDescent="0.25">
      <c r="M10388" s="7"/>
    </row>
    <row r="10389" spans="13:13" x14ac:dyDescent="0.25">
      <c r="M10389" s="7"/>
    </row>
    <row r="10390" spans="13:13" x14ac:dyDescent="0.25">
      <c r="M10390" s="7"/>
    </row>
    <row r="10391" spans="13:13" x14ac:dyDescent="0.25">
      <c r="M10391" s="7"/>
    </row>
    <row r="10392" spans="13:13" x14ac:dyDescent="0.25">
      <c r="M10392" s="7"/>
    </row>
    <row r="10393" spans="13:13" x14ac:dyDescent="0.25">
      <c r="M10393" s="7"/>
    </row>
    <row r="10394" spans="13:13" x14ac:dyDescent="0.25">
      <c r="M10394" s="7"/>
    </row>
    <row r="10395" spans="13:13" x14ac:dyDescent="0.25">
      <c r="M10395" s="7"/>
    </row>
    <row r="10396" spans="13:13" x14ac:dyDescent="0.25">
      <c r="M10396" s="7"/>
    </row>
    <row r="10397" spans="13:13" x14ac:dyDescent="0.25">
      <c r="M10397" s="7"/>
    </row>
    <row r="10398" spans="13:13" x14ac:dyDescent="0.25">
      <c r="M10398" s="7"/>
    </row>
    <row r="10399" spans="13:13" x14ac:dyDescent="0.25">
      <c r="M10399" s="7"/>
    </row>
    <row r="10400" spans="13:13" x14ac:dyDescent="0.25">
      <c r="M10400" s="7"/>
    </row>
    <row r="10401" spans="13:13" x14ac:dyDescent="0.25">
      <c r="M10401" s="7"/>
    </row>
    <row r="10402" spans="13:13" x14ac:dyDescent="0.25">
      <c r="M10402" s="7"/>
    </row>
    <row r="10403" spans="13:13" x14ac:dyDescent="0.25">
      <c r="M10403" s="7"/>
    </row>
    <row r="10404" spans="13:13" x14ac:dyDescent="0.25">
      <c r="M10404" s="7"/>
    </row>
    <row r="10405" spans="13:13" x14ac:dyDescent="0.25">
      <c r="M10405" s="7"/>
    </row>
    <row r="10406" spans="13:13" x14ac:dyDescent="0.25">
      <c r="M10406" s="7"/>
    </row>
    <row r="10407" spans="13:13" x14ac:dyDescent="0.25">
      <c r="M10407" s="7"/>
    </row>
    <row r="10408" spans="13:13" x14ac:dyDescent="0.25">
      <c r="M10408" s="7"/>
    </row>
    <row r="10409" spans="13:13" x14ac:dyDescent="0.25">
      <c r="M10409" s="7"/>
    </row>
    <row r="10410" spans="13:13" x14ac:dyDescent="0.25">
      <c r="M10410" s="7"/>
    </row>
    <row r="10411" spans="13:13" x14ac:dyDescent="0.25">
      <c r="M10411" s="7"/>
    </row>
    <row r="10412" spans="13:13" x14ac:dyDescent="0.25">
      <c r="M10412" s="7"/>
    </row>
    <row r="10413" spans="13:13" x14ac:dyDescent="0.25">
      <c r="M10413" s="7"/>
    </row>
    <row r="10414" spans="13:13" x14ac:dyDescent="0.25">
      <c r="M10414" s="7"/>
    </row>
    <row r="10415" spans="13:13" x14ac:dyDescent="0.25">
      <c r="M10415" s="7"/>
    </row>
    <row r="10416" spans="13:13" x14ac:dyDescent="0.25">
      <c r="M10416" s="7"/>
    </row>
    <row r="10417" spans="13:13" x14ac:dyDescent="0.25">
      <c r="M10417" s="7"/>
    </row>
    <row r="10418" spans="13:13" x14ac:dyDescent="0.25">
      <c r="M10418" s="7"/>
    </row>
    <row r="10419" spans="13:13" x14ac:dyDescent="0.25">
      <c r="M10419" s="7"/>
    </row>
    <row r="10420" spans="13:13" x14ac:dyDescent="0.25">
      <c r="M10420" s="7"/>
    </row>
    <row r="10421" spans="13:13" x14ac:dyDescent="0.25">
      <c r="M10421" s="7"/>
    </row>
    <row r="10422" spans="13:13" x14ac:dyDescent="0.25">
      <c r="M10422" s="7"/>
    </row>
    <row r="10423" spans="13:13" x14ac:dyDescent="0.25">
      <c r="M10423" s="7"/>
    </row>
    <row r="10424" spans="13:13" x14ac:dyDescent="0.25">
      <c r="M10424" s="7"/>
    </row>
    <row r="10425" spans="13:13" x14ac:dyDescent="0.25">
      <c r="M10425" s="7"/>
    </row>
    <row r="10426" spans="13:13" x14ac:dyDescent="0.25">
      <c r="M10426" s="7"/>
    </row>
    <row r="10427" spans="13:13" x14ac:dyDescent="0.25">
      <c r="M10427" s="7"/>
    </row>
    <row r="10428" spans="13:13" x14ac:dyDescent="0.25">
      <c r="M10428" s="7"/>
    </row>
    <row r="10429" spans="13:13" x14ac:dyDescent="0.25">
      <c r="M10429" s="7"/>
    </row>
    <row r="10430" spans="13:13" x14ac:dyDescent="0.25">
      <c r="M10430" s="7"/>
    </row>
    <row r="10431" spans="13:13" x14ac:dyDescent="0.25">
      <c r="M10431" s="7"/>
    </row>
    <row r="10432" spans="13:13" x14ac:dyDescent="0.25">
      <c r="M10432" s="7"/>
    </row>
    <row r="10433" spans="13:13" x14ac:dyDescent="0.25">
      <c r="M10433" s="7"/>
    </row>
    <row r="10434" spans="13:13" x14ac:dyDescent="0.25">
      <c r="M10434" s="7"/>
    </row>
    <row r="10435" spans="13:13" x14ac:dyDescent="0.25">
      <c r="M10435" s="7"/>
    </row>
    <row r="10436" spans="13:13" x14ac:dyDescent="0.25">
      <c r="M10436" s="7"/>
    </row>
    <row r="10437" spans="13:13" x14ac:dyDescent="0.25">
      <c r="M10437" s="7"/>
    </row>
    <row r="10438" spans="13:13" x14ac:dyDescent="0.25">
      <c r="M10438" s="7"/>
    </row>
    <row r="10439" spans="13:13" x14ac:dyDescent="0.25">
      <c r="M10439" s="7"/>
    </row>
    <row r="10440" spans="13:13" x14ac:dyDescent="0.25">
      <c r="M10440" s="7"/>
    </row>
    <row r="10441" spans="13:13" x14ac:dyDescent="0.25">
      <c r="M10441" s="7"/>
    </row>
    <row r="10442" spans="13:13" x14ac:dyDescent="0.25">
      <c r="M10442" s="7"/>
    </row>
    <row r="10443" spans="13:13" x14ac:dyDescent="0.25">
      <c r="M10443" s="7"/>
    </row>
    <row r="10444" spans="13:13" x14ac:dyDescent="0.25">
      <c r="M10444" s="7"/>
    </row>
    <row r="10445" spans="13:13" x14ac:dyDescent="0.25">
      <c r="M10445" s="7"/>
    </row>
    <row r="10446" spans="13:13" x14ac:dyDescent="0.25">
      <c r="M10446" s="7"/>
    </row>
    <row r="10447" spans="13:13" x14ac:dyDescent="0.25">
      <c r="M10447" s="7"/>
    </row>
    <row r="10448" spans="13:13" x14ac:dyDescent="0.25">
      <c r="M10448" s="7"/>
    </row>
    <row r="10449" spans="13:13" x14ac:dyDescent="0.25">
      <c r="M10449" s="7"/>
    </row>
    <row r="10450" spans="13:13" x14ac:dyDescent="0.25">
      <c r="M10450" s="7"/>
    </row>
    <row r="10451" spans="13:13" x14ac:dyDescent="0.25">
      <c r="M10451" s="7"/>
    </row>
    <row r="10452" spans="13:13" x14ac:dyDescent="0.25">
      <c r="M10452" s="7"/>
    </row>
    <row r="10453" spans="13:13" x14ac:dyDescent="0.25">
      <c r="M10453" s="7"/>
    </row>
    <row r="10454" spans="13:13" x14ac:dyDescent="0.25">
      <c r="M10454" s="7"/>
    </row>
    <row r="10455" spans="13:13" x14ac:dyDescent="0.25">
      <c r="M10455" s="7"/>
    </row>
    <row r="10456" spans="13:13" x14ac:dyDescent="0.25">
      <c r="M10456" s="7"/>
    </row>
    <row r="10457" spans="13:13" x14ac:dyDescent="0.25">
      <c r="M10457" s="7"/>
    </row>
    <row r="10458" spans="13:13" x14ac:dyDescent="0.25">
      <c r="M10458" s="7"/>
    </row>
    <row r="10459" spans="13:13" x14ac:dyDescent="0.25">
      <c r="M10459" s="7"/>
    </row>
    <row r="10460" spans="13:13" x14ac:dyDescent="0.25">
      <c r="M10460" s="7"/>
    </row>
    <row r="10461" spans="13:13" x14ac:dyDescent="0.25">
      <c r="M10461" s="7"/>
    </row>
    <row r="10462" spans="13:13" x14ac:dyDescent="0.25">
      <c r="M10462" s="7"/>
    </row>
    <row r="10463" spans="13:13" x14ac:dyDescent="0.25">
      <c r="M10463" s="7"/>
    </row>
    <row r="10464" spans="13:13" x14ac:dyDescent="0.25">
      <c r="M10464" s="7"/>
    </row>
    <row r="10465" spans="13:13" x14ac:dyDescent="0.25">
      <c r="M10465" s="7"/>
    </row>
    <row r="10466" spans="13:13" x14ac:dyDescent="0.25">
      <c r="M10466" s="7"/>
    </row>
    <row r="10467" spans="13:13" x14ac:dyDescent="0.25">
      <c r="M10467" s="7"/>
    </row>
    <row r="10468" spans="13:13" x14ac:dyDescent="0.25">
      <c r="M10468" s="7"/>
    </row>
    <row r="10469" spans="13:13" x14ac:dyDescent="0.25">
      <c r="M10469" s="7"/>
    </row>
    <row r="10470" spans="13:13" x14ac:dyDescent="0.25">
      <c r="M10470" s="7"/>
    </row>
    <row r="10471" spans="13:13" x14ac:dyDescent="0.25">
      <c r="M10471" s="7"/>
    </row>
    <row r="10472" spans="13:13" x14ac:dyDescent="0.25">
      <c r="M10472" s="7"/>
    </row>
    <row r="10473" spans="13:13" x14ac:dyDescent="0.25">
      <c r="M10473" s="7"/>
    </row>
    <row r="10474" spans="13:13" x14ac:dyDescent="0.25">
      <c r="M10474" s="7"/>
    </row>
    <row r="10475" spans="13:13" x14ac:dyDescent="0.25">
      <c r="M10475" s="7"/>
    </row>
    <row r="10476" spans="13:13" x14ac:dyDescent="0.25">
      <c r="M10476" s="7"/>
    </row>
    <row r="10477" spans="13:13" x14ac:dyDescent="0.25">
      <c r="M10477" s="7"/>
    </row>
    <row r="10478" spans="13:13" x14ac:dyDescent="0.25">
      <c r="M10478" s="7"/>
    </row>
    <row r="10479" spans="13:13" x14ac:dyDescent="0.25">
      <c r="M10479" s="7"/>
    </row>
    <row r="10480" spans="13:13" x14ac:dyDescent="0.25">
      <c r="M10480" s="7"/>
    </row>
    <row r="10481" spans="13:13" x14ac:dyDescent="0.25">
      <c r="M10481" s="7"/>
    </row>
    <row r="10482" spans="13:13" x14ac:dyDescent="0.25">
      <c r="M10482" s="7"/>
    </row>
    <row r="10483" spans="13:13" x14ac:dyDescent="0.25">
      <c r="M10483" s="7"/>
    </row>
    <row r="10484" spans="13:13" x14ac:dyDescent="0.25">
      <c r="M10484" s="7"/>
    </row>
    <row r="10485" spans="13:13" x14ac:dyDescent="0.25">
      <c r="M10485" s="7"/>
    </row>
    <row r="10486" spans="13:13" x14ac:dyDescent="0.25">
      <c r="M10486" s="7"/>
    </row>
    <row r="10487" spans="13:13" x14ac:dyDescent="0.25">
      <c r="M10487" s="7"/>
    </row>
    <row r="10488" spans="13:13" x14ac:dyDescent="0.25">
      <c r="M10488" s="7"/>
    </row>
    <row r="10489" spans="13:13" x14ac:dyDescent="0.25">
      <c r="M10489" s="7"/>
    </row>
    <row r="10490" spans="13:13" x14ac:dyDescent="0.25">
      <c r="M10490" s="7"/>
    </row>
    <row r="10491" spans="13:13" x14ac:dyDescent="0.25">
      <c r="M10491" s="7"/>
    </row>
    <row r="10492" spans="13:13" x14ac:dyDescent="0.25">
      <c r="M10492" s="7"/>
    </row>
    <row r="10493" spans="13:13" x14ac:dyDescent="0.25">
      <c r="M10493" s="7"/>
    </row>
    <row r="10494" spans="13:13" x14ac:dyDescent="0.25">
      <c r="M10494" s="7"/>
    </row>
    <row r="10495" spans="13:13" x14ac:dyDescent="0.25">
      <c r="M10495" s="7"/>
    </row>
    <row r="10496" spans="13:13" x14ac:dyDescent="0.25">
      <c r="M10496" s="7"/>
    </row>
    <row r="10497" spans="13:13" x14ac:dyDescent="0.25">
      <c r="M10497" s="7"/>
    </row>
    <row r="10498" spans="13:13" x14ac:dyDescent="0.25">
      <c r="M10498" s="7"/>
    </row>
    <row r="10499" spans="13:13" x14ac:dyDescent="0.25">
      <c r="M10499" s="7"/>
    </row>
    <row r="10500" spans="13:13" x14ac:dyDescent="0.25">
      <c r="M10500" s="7"/>
    </row>
    <row r="10501" spans="13:13" x14ac:dyDescent="0.25">
      <c r="M10501" s="7"/>
    </row>
    <row r="10502" spans="13:13" x14ac:dyDescent="0.25">
      <c r="M10502" s="7"/>
    </row>
    <row r="10503" spans="13:13" x14ac:dyDescent="0.25">
      <c r="M10503" s="7"/>
    </row>
    <row r="10504" spans="13:13" x14ac:dyDescent="0.25">
      <c r="M10504" s="7"/>
    </row>
    <row r="10505" spans="13:13" x14ac:dyDescent="0.25">
      <c r="M10505" s="7"/>
    </row>
    <row r="10506" spans="13:13" x14ac:dyDescent="0.25">
      <c r="M10506" s="7"/>
    </row>
    <row r="10507" spans="13:13" x14ac:dyDescent="0.25">
      <c r="M10507" s="7"/>
    </row>
    <row r="10508" spans="13:13" x14ac:dyDescent="0.25">
      <c r="M10508" s="7"/>
    </row>
    <row r="10509" spans="13:13" x14ac:dyDescent="0.25">
      <c r="M10509" s="7"/>
    </row>
    <row r="10510" spans="13:13" x14ac:dyDescent="0.25">
      <c r="M10510" s="7"/>
    </row>
    <row r="10511" spans="13:13" x14ac:dyDescent="0.25">
      <c r="M10511" s="7"/>
    </row>
    <row r="10512" spans="13:13" x14ac:dyDescent="0.25">
      <c r="M10512" s="7"/>
    </row>
    <row r="10513" spans="13:13" x14ac:dyDescent="0.25">
      <c r="M10513" s="7"/>
    </row>
    <row r="10514" spans="13:13" x14ac:dyDescent="0.25">
      <c r="M10514" s="7"/>
    </row>
    <row r="10515" spans="13:13" x14ac:dyDescent="0.25">
      <c r="M10515" s="7"/>
    </row>
    <row r="10516" spans="13:13" x14ac:dyDescent="0.25">
      <c r="M10516" s="7"/>
    </row>
    <row r="10517" spans="13:13" x14ac:dyDescent="0.25">
      <c r="M10517" s="7"/>
    </row>
    <row r="10518" spans="13:13" x14ac:dyDescent="0.25">
      <c r="M10518" s="7"/>
    </row>
    <row r="10519" spans="13:13" x14ac:dyDescent="0.25">
      <c r="M10519" s="7"/>
    </row>
    <row r="10520" spans="13:13" x14ac:dyDescent="0.25">
      <c r="M10520" s="7"/>
    </row>
    <row r="10521" spans="13:13" x14ac:dyDescent="0.25">
      <c r="M10521" s="7"/>
    </row>
    <row r="10522" spans="13:13" x14ac:dyDescent="0.25">
      <c r="M10522" s="7"/>
    </row>
    <row r="10523" spans="13:13" x14ac:dyDescent="0.25">
      <c r="M10523" s="7"/>
    </row>
    <row r="10524" spans="13:13" x14ac:dyDescent="0.25">
      <c r="M10524" s="7"/>
    </row>
    <row r="10525" spans="13:13" x14ac:dyDescent="0.25">
      <c r="M10525" s="7"/>
    </row>
    <row r="10526" spans="13:13" x14ac:dyDescent="0.25">
      <c r="M10526" s="7"/>
    </row>
    <row r="10527" spans="13:13" x14ac:dyDescent="0.25">
      <c r="M10527" s="7"/>
    </row>
    <row r="10528" spans="13:13" x14ac:dyDescent="0.25">
      <c r="M10528" s="7"/>
    </row>
    <row r="10529" spans="13:13" x14ac:dyDescent="0.25">
      <c r="M10529" s="7"/>
    </row>
    <row r="10530" spans="13:13" x14ac:dyDescent="0.25">
      <c r="M10530" s="7"/>
    </row>
    <row r="10531" spans="13:13" x14ac:dyDescent="0.25">
      <c r="M10531" s="7"/>
    </row>
    <row r="10532" spans="13:13" x14ac:dyDescent="0.25">
      <c r="M10532" s="7"/>
    </row>
    <row r="10533" spans="13:13" x14ac:dyDescent="0.25">
      <c r="M10533" s="7"/>
    </row>
    <row r="10534" spans="13:13" x14ac:dyDescent="0.25">
      <c r="M10534" s="7"/>
    </row>
    <row r="10535" spans="13:13" x14ac:dyDescent="0.25">
      <c r="M10535" s="7"/>
    </row>
    <row r="10536" spans="13:13" x14ac:dyDescent="0.25">
      <c r="M10536" s="7"/>
    </row>
    <row r="10537" spans="13:13" x14ac:dyDescent="0.25">
      <c r="M10537" s="7"/>
    </row>
    <row r="10538" spans="13:13" x14ac:dyDescent="0.25">
      <c r="M10538" s="7"/>
    </row>
    <row r="10539" spans="13:13" x14ac:dyDescent="0.25">
      <c r="M10539" s="7"/>
    </row>
    <row r="10540" spans="13:13" x14ac:dyDescent="0.25">
      <c r="M10540" s="7"/>
    </row>
    <row r="10541" spans="13:13" x14ac:dyDescent="0.25">
      <c r="M10541" s="7"/>
    </row>
    <row r="10542" spans="13:13" x14ac:dyDescent="0.25">
      <c r="M10542" s="7"/>
    </row>
    <row r="10543" spans="13:13" x14ac:dyDescent="0.25">
      <c r="M10543" s="7"/>
    </row>
    <row r="10544" spans="13:13" x14ac:dyDescent="0.25">
      <c r="M10544" s="7"/>
    </row>
    <row r="10545" spans="13:13" x14ac:dyDescent="0.25">
      <c r="M10545" s="7"/>
    </row>
    <row r="10546" spans="13:13" x14ac:dyDescent="0.25">
      <c r="M10546" s="7"/>
    </row>
    <row r="10547" spans="13:13" x14ac:dyDescent="0.25">
      <c r="M10547" s="7"/>
    </row>
    <row r="10548" spans="13:13" x14ac:dyDescent="0.25">
      <c r="M10548" s="7"/>
    </row>
    <row r="10549" spans="13:13" x14ac:dyDescent="0.25">
      <c r="M10549" s="7"/>
    </row>
    <row r="10550" spans="13:13" x14ac:dyDescent="0.25">
      <c r="M10550" s="7"/>
    </row>
    <row r="10551" spans="13:13" x14ac:dyDescent="0.25">
      <c r="M10551" s="7"/>
    </row>
    <row r="10552" spans="13:13" x14ac:dyDescent="0.25">
      <c r="M10552" s="7"/>
    </row>
    <row r="10553" spans="13:13" x14ac:dyDescent="0.25">
      <c r="M10553" s="7"/>
    </row>
    <row r="10554" spans="13:13" x14ac:dyDescent="0.25">
      <c r="M10554" s="7"/>
    </row>
    <row r="10555" spans="13:13" x14ac:dyDescent="0.25">
      <c r="M10555" s="7"/>
    </row>
    <row r="10556" spans="13:13" x14ac:dyDescent="0.25">
      <c r="M10556" s="7"/>
    </row>
    <row r="10557" spans="13:13" x14ac:dyDescent="0.25">
      <c r="M10557" s="7"/>
    </row>
    <row r="10558" spans="13:13" x14ac:dyDescent="0.25">
      <c r="M10558" s="7"/>
    </row>
    <row r="10559" spans="13:13" x14ac:dyDescent="0.25">
      <c r="M10559" s="7"/>
    </row>
    <row r="10560" spans="13:13" x14ac:dyDescent="0.25">
      <c r="M10560" s="7"/>
    </row>
    <row r="10561" spans="13:13" x14ac:dyDescent="0.25">
      <c r="M10561" s="7"/>
    </row>
    <row r="10562" spans="13:13" x14ac:dyDescent="0.25">
      <c r="M10562" s="7"/>
    </row>
    <row r="10563" spans="13:13" x14ac:dyDescent="0.25">
      <c r="M10563" s="7"/>
    </row>
    <row r="10564" spans="13:13" x14ac:dyDescent="0.25">
      <c r="M10564" s="7"/>
    </row>
    <row r="10565" spans="13:13" x14ac:dyDescent="0.25">
      <c r="M10565" s="7"/>
    </row>
    <row r="10566" spans="13:13" x14ac:dyDescent="0.25">
      <c r="M10566" s="7"/>
    </row>
    <row r="10567" spans="13:13" x14ac:dyDescent="0.25">
      <c r="M10567" s="7"/>
    </row>
    <row r="10568" spans="13:13" x14ac:dyDescent="0.25">
      <c r="M10568" s="7"/>
    </row>
    <row r="10569" spans="13:13" x14ac:dyDescent="0.25">
      <c r="M10569" s="7"/>
    </row>
    <row r="10570" spans="13:13" x14ac:dyDescent="0.25">
      <c r="M10570" s="7"/>
    </row>
    <row r="10571" spans="13:13" x14ac:dyDescent="0.25">
      <c r="M10571" s="7"/>
    </row>
    <row r="10572" spans="13:13" x14ac:dyDescent="0.25">
      <c r="M10572" s="7"/>
    </row>
    <row r="10573" spans="13:13" x14ac:dyDescent="0.25">
      <c r="M10573" s="7"/>
    </row>
    <row r="10574" spans="13:13" x14ac:dyDescent="0.25">
      <c r="M10574" s="7"/>
    </row>
    <row r="10575" spans="13:13" x14ac:dyDescent="0.25">
      <c r="M10575" s="7"/>
    </row>
    <row r="10576" spans="13:13" x14ac:dyDescent="0.25">
      <c r="M10576" s="7"/>
    </row>
    <row r="10577" spans="13:13" x14ac:dyDescent="0.25">
      <c r="M10577" s="7"/>
    </row>
    <row r="10578" spans="13:13" x14ac:dyDescent="0.25">
      <c r="M10578" s="7"/>
    </row>
    <row r="10579" spans="13:13" x14ac:dyDescent="0.25">
      <c r="M10579" s="7"/>
    </row>
    <row r="10580" spans="13:13" x14ac:dyDescent="0.25">
      <c r="M10580" s="7"/>
    </row>
    <row r="10581" spans="13:13" x14ac:dyDescent="0.25">
      <c r="M10581" s="7"/>
    </row>
    <row r="10582" spans="13:13" x14ac:dyDescent="0.25">
      <c r="M10582" s="7"/>
    </row>
    <row r="10583" spans="13:13" x14ac:dyDescent="0.25">
      <c r="M10583" s="7"/>
    </row>
    <row r="10584" spans="13:13" x14ac:dyDescent="0.25">
      <c r="M10584" s="7"/>
    </row>
    <row r="10585" spans="13:13" x14ac:dyDescent="0.25">
      <c r="M10585" s="7"/>
    </row>
    <row r="10586" spans="13:13" x14ac:dyDescent="0.25">
      <c r="M10586" s="7"/>
    </row>
    <row r="10587" spans="13:13" x14ac:dyDescent="0.25">
      <c r="M10587" s="7"/>
    </row>
    <row r="10588" spans="13:13" x14ac:dyDescent="0.25">
      <c r="M10588" s="7"/>
    </row>
    <row r="10589" spans="13:13" x14ac:dyDescent="0.25">
      <c r="M10589" s="7"/>
    </row>
    <row r="10590" spans="13:13" x14ac:dyDescent="0.25">
      <c r="M10590" s="7"/>
    </row>
    <row r="10591" spans="13:13" x14ac:dyDescent="0.25">
      <c r="M10591" s="7"/>
    </row>
    <row r="10592" spans="13:13" x14ac:dyDescent="0.25">
      <c r="M10592" s="7"/>
    </row>
    <row r="10593" spans="13:13" x14ac:dyDescent="0.25">
      <c r="M10593" s="7"/>
    </row>
    <row r="10594" spans="13:13" x14ac:dyDescent="0.25">
      <c r="M10594" s="7"/>
    </row>
    <row r="10595" spans="13:13" x14ac:dyDescent="0.25">
      <c r="M10595" s="7"/>
    </row>
    <row r="10596" spans="13:13" x14ac:dyDescent="0.25">
      <c r="M10596" s="7"/>
    </row>
    <row r="10597" spans="13:13" x14ac:dyDescent="0.25">
      <c r="M10597" s="7"/>
    </row>
    <row r="10598" spans="13:13" x14ac:dyDescent="0.25">
      <c r="M10598" s="7"/>
    </row>
    <row r="10599" spans="13:13" x14ac:dyDescent="0.25">
      <c r="M10599" s="7"/>
    </row>
    <row r="10600" spans="13:13" x14ac:dyDescent="0.25">
      <c r="M10600" s="7"/>
    </row>
    <row r="10601" spans="13:13" x14ac:dyDescent="0.25">
      <c r="M10601" s="7"/>
    </row>
    <row r="10602" spans="13:13" x14ac:dyDescent="0.25">
      <c r="M10602" s="7"/>
    </row>
    <row r="10603" spans="13:13" x14ac:dyDescent="0.25">
      <c r="M10603" s="7"/>
    </row>
    <row r="10604" spans="13:13" x14ac:dyDescent="0.25">
      <c r="M10604" s="7"/>
    </row>
    <row r="10605" spans="13:13" x14ac:dyDescent="0.25">
      <c r="M10605" s="7"/>
    </row>
    <row r="10606" spans="13:13" x14ac:dyDescent="0.25">
      <c r="M10606" s="7"/>
    </row>
    <row r="10607" spans="13:13" x14ac:dyDescent="0.25">
      <c r="M10607" s="7"/>
    </row>
    <row r="10608" spans="13:13" x14ac:dyDescent="0.25">
      <c r="M10608" s="7"/>
    </row>
    <row r="10609" spans="13:13" x14ac:dyDescent="0.25">
      <c r="M10609" s="7"/>
    </row>
    <row r="10610" spans="13:13" x14ac:dyDescent="0.25">
      <c r="M10610" s="7"/>
    </row>
    <row r="10611" spans="13:13" x14ac:dyDescent="0.25">
      <c r="M10611" s="7"/>
    </row>
    <row r="10612" spans="13:13" x14ac:dyDescent="0.25">
      <c r="M10612" s="7"/>
    </row>
    <row r="10613" spans="13:13" x14ac:dyDescent="0.25">
      <c r="M10613" s="7"/>
    </row>
    <row r="10614" spans="13:13" x14ac:dyDescent="0.25">
      <c r="M10614" s="7"/>
    </row>
    <row r="10615" spans="13:13" x14ac:dyDescent="0.25">
      <c r="M10615" s="7"/>
    </row>
    <row r="10616" spans="13:13" x14ac:dyDescent="0.25">
      <c r="M10616" s="7"/>
    </row>
    <row r="10617" spans="13:13" x14ac:dyDescent="0.25">
      <c r="M10617" s="7"/>
    </row>
    <row r="10618" spans="13:13" x14ac:dyDescent="0.25">
      <c r="M10618" s="7"/>
    </row>
    <row r="10619" spans="13:13" x14ac:dyDescent="0.25">
      <c r="M10619" s="7"/>
    </row>
    <row r="10620" spans="13:13" x14ac:dyDescent="0.25">
      <c r="M10620" s="7"/>
    </row>
    <row r="10621" spans="13:13" x14ac:dyDescent="0.25">
      <c r="M10621" s="7"/>
    </row>
    <row r="10622" spans="13:13" x14ac:dyDescent="0.25">
      <c r="M10622" s="7"/>
    </row>
    <row r="10623" spans="13:13" x14ac:dyDescent="0.25">
      <c r="M10623" s="7"/>
    </row>
    <row r="10624" spans="13:13" x14ac:dyDescent="0.25">
      <c r="M10624" s="7"/>
    </row>
    <row r="10625" spans="13:13" x14ac:dyDescent="0.25">
      <c r="M10625" s="7"/>
    </row>
    <row r="10626" spans="13:13" x14ac:dyDescent="0.25">
      <c r="M10626" s="7"/>
    </row>
    <row r="10627" spans="13:13" x14ac:dyDescent="0.25">
      <c r="M10627" s="7"/>
    </row>
    <row r="10628" spans="13:13" x14ac:dyDescent="0.25">
      <c r="M10628" s="7"/>
    </row>
    <row r="10629" spans="13:13" x14ac:dyDescent="0.25">
      <c r="M10629" s="7"/>
    </row>
    <row r="10630" spans="13:13" x14ac:dyDescent="0.25">
      <c r="M10630" s="7"/>
    </row>
    <row r="10631" spans="13:13" x14ac:dyDescent="0.25">
      <c r="M10631" s="7"/>
    </row>
    <row r="10632" spans="13:13" x14ac:dyDescent="0.25">
      <c r="M10632" s="7"/>
    </row>
    <row r="10633" spans="13:13" x14ac:dyDescent="0.25">
      <c r="M10633" s="7"/>
    </row>
    <row r="10634" spans="13:13" x14ac:dyDescent="0.25">
      <c r="M10634" s="7"/>
    </row>
    <row r="10635" spans="13:13" x14ac:dyDescent="0.25">
      <c r="M10635" s="7"/>
    </row>
    <row r="10636" spans="13:13" x14ac:dyDescent="0.25">
      <c r="M10636" s="7"/>
    </row>
    <row r="10637" spans="13:13" x14ac:dyDescent="0.25">
      <c r="M10637" s="7"/>
    </row>
    <row r="10638" spans="13:13" x14ac:dyDescent="0.25">
      <c r="M10638" s="7"/>
    </row>
    <row r="10639" spans="13:13" x14ac:dyDescent="0.25">
      <c r="M10639" s="7"/>
    </row>
    <row r="10640" spans="13:13" x14ac:dyDescent="0.25">
      <c r="M10640" s="7"/>
    </row>
    <row r="10641" spans="13:13" x14ac:dyDescent="0.25">
      <c r="M10641" s="7"/>
    </row>
    <row r="10642" spans="13:13" x14ac:dyDescent="0.25">
      <c r="M10642" s="7"/>
    </row>
    <row r="10643" spans="13:13" x14ac:dyDescent="0.25">
      <c r="M10643" s="7"/>
    </row>
    <row r="10644" spans="13:13" x14ac:dyDescent="0.25">
      <c r="M10644" s="7"/>
    </row>
    <row r="10645" spans="13:13" x14ac:dyDescent="0.25">
      <c r="M10645" s="7"/>
    </row>
    <row r="10646" spans="13:13" x14ac:dyDescent="0.25">
      <c r="M10646" s="7"/>
    </row>
    <row r="10647" spans="13:13" x14ac:dyDescent="0.25">
      <c r="M10647" s="7"/>
    </row>
    <row r="10648" spans="13:13" x14ac:dyDescent="0.25">
      <c r="M10648" s="7"/>
    </row>
    <row r="10649" spans="13:13" x14ac:dyDescent="0.25">
      <c r="M10649" s="7"/>
    </row>
    <row r="10650" spans="13:13" x14ac:dyDescent="0.25">
      <c r="M10650" s="7"/>
    </row>
    <row r="10651" spans="13:13" x14ac:dyDescent="0.25">
      <c r="M10651" s="7"/>
    </row>
    <row r="10652" spans="13:13" x14ac:dyDescent="0.25">
      <c r="M10652" s="7"/>
    </row>
    <row r="10653" spans="13:13" x14ac:dyDescent="0.25">
      <c r="M10653" s="7"/>
    </row>
    <row r="10654" spans="13:13" x14ac:dyDescent="0.25">
      <c r="M10654" s="7"/>
    </row>
    <row r="10655" spans="13:13" x14ac:dyDescent="0.25">
      <c r="M10655" s="7"/>
    </row>
    <row r="10656" spans="13:13" x14ac:dyDescent="0.25">
      <c r="M10656" s="7"/>
    </row>
    <row r="10657" spans="13:13" x14ac:dyDescent="0.25">
      <c r="M10657" s="7"/>
    </row>
    <row r="10658" spans="13:13" x14ac:dyDescent="0.25">
      <c r="M10658" s="7"/>
    </row>
    <row r="10659" spans="13:13" x14ac:dyDescent="0.25">
      <c r="M10659" s="7"/>
    </row>
    <row r="10660" spans="13:13" x14ac:dyDescent="0.25">
      <c r="M10660" s="7"/>
    </row>
    <row r="10661" spans="13:13" x14ac:dyDescent="0.25">
      <c r="M10661" s="7"/>
    </row>
    <row r="10662" spans="13:13" x14ac:dyDescent="0.25">
      <c r="M10662" s="7"/>
    </row>
    <row r="10663" spans="13:13" x14ac:dyDescent="0.25">
      <c r="M10663" s="7"/>
    </row>
    <row r="10664" spans="13:13" x14ac:dyDescent="0.25">
      <c r="M10664" s="7"/>
    </row>
    <row r="10665" spans="13:13" x14ac:dyDescent="0.25">
      <c r="M10665" s="7"/>
    </row>
    <row r="10666" spans="13:13" x14ac:dyDescent="0.25">
      <c r="M10666" s="7"/>
    </row>
    <row r="10667" spans="13:13" x14ac:dyDescent="0.25">
      <c r="M10667" s="7"/>
    </row>
    <row r="10668" spans="13:13" x14ac:dyDescent="0.25">
      <c r="M10668" s="7"/>
    </row>
    <row r="10669" spans="13:13" x14ac:dyDescent="0.25">
      <c r="M10669" s="7"/>
    </row>
    <row r="10670" spans="13:13" x14ac:dyDescent="0.25">
      <c r="M10670" s="7"/>
    </row>
    <row r="10671" spans="13:13" x14ac:dyDescent="0.25">
      <c r="M10671" s="7"/>
    </row>
    <row r="10672" spans="13:13" x14ac:dyDescent="0.25">
      <c r="M10672" s="7"/>
    </row>
    <row r="10673" spans="13:13" x14ac:dyDescent="0.25">
      <c r="M10673" s="7"/>
    </row>
    <row r="10674" spans="13:13" x14ac:dyDescent="0.25">
      <c r="M10674" s="7"/>
    </row>
    <row r="10675" spans="13:13" x14ac:dyDescent="0.25">
      <c r="M10675" s="7"/>
    </row>
    <row r="10676" spans="13:13" x14ac:dyDescent="0.25">
      <c r="M10676" s="7"/>
    </row>
    <row r="10677" spans="13:13" x14ac:dyDescent="0.25">
      <c r="M10677" s="7"/>
    </row>
    <row r="10678" spans="13:13" x14ac:dyDescent="0.25">
      <c r="M10678" s="7"/>
    </row>
    <row r="10679" spans="13:13" x14ac:dyDescent="0.25">
      <c r="M10679" s="7"/>
    </row>
    <row r="10680" spans="13:13" x14ac:dyDescent="0.25">
      <c r="M10680" s="7"/>
    </row>
    <row r="10681" spans="13:13" x14ac:dyDescent="0.25">
      <c r="M10681" s="7"/>
    </row>
    <row r="10682" spans="13:13" x14ac:dyDescent="0.25">
      <c r="M10682" s="7"/>
    </row>
    <row r="10683" spans="13:13" x14ac:dyDescent="0.25">
      <c r="M10683" s="7"/>
    </row>
    <row r="10684" spans="13:13" x14ac:dyDescent="0.25">
      <c r="M10684" s="7"/>
    </row>
    <row r="10685" spans="13:13" x14ac:dyDescent="0.25">
      <c r="M10685" s="7"/>
    </row>
    <row r="10686" spans="13:13" x14ac:dyDescent="0.25">
      <c r="M10686" s="7"/>
    </row>
    <row r="10687" spans="13:13" x14ac:dyDescent="0.25">
      <c r="M10687" s="7"/>
    </row>
    <row r="10688" spans="13:13" x14ac:dyDescent="0.25">
      <c r="M10688" s="7"/>
    </row>
    <row r="10689" spans="13:13" x14ac:dyDescent="0.25">
      <c r="M10689" s="7"/>
    </row>
    <row r="10690" spans="13:13" x14ac:dyDescent="0.25">
      <c r="M10690" s="7"/>
    </row>
    <row r="10691" spans="13:13" x14ac:dyDescent="0.25">
      <c r="M10691" s="7"/>
    </row>
    <row r="10692" spans="13:13" x14ac:dyDescent="0.25">
      <c r="M10692" s="7"/>
    </row>
    <row r="10693" spans="13:13" x14ac:dyDescent="0.25">
      <c r="M10693" s="7"/>
    </row>
    <row r="10694" spans="13:13" x14ac:dyDescent="0.25">
      <c r="M10694" s="7"/>
    </row>
    <row r="10695" spans="13:13" x14ac:dyDescent="0.25">
      <c r="M10695" s="7"/>
    </row>
    <row r="10696" spans="13:13" x14ac:dyDescent="0.25">
      <c r="M10696" s="7"/>
    </row>
    <row r="10697" spans="13:13" x14ac:dyDescent="0.25">
      <c r="M10697" s="7"/>
    </row>
    <row r="10698" spans="13:13" x14ac:dyDescent="0.25">
      <c r="M10698" s="7"/>
    </row>
    <row r="10699" spans="13:13" x14ac:dyDescent="0.25">
      <c r="M10699" s="7"/>
    </row>
    <row r="10700" spans="13:13" x14ac:dyDescent="0.25">
      <c r="M10700" s="7"/>
    </row>
    <row r="10701" spans="13:13" x14ac:dyDescent="0.25">
      <c r="M10701" s="7"/>
    </row>
    <row r="10702" spans="13:13" x14ac:dyDescent="0.25">
      <c r="M10702" s="7"/>
    </row>
    <row r="10703" spans="13:13" x14ac:dyDescent="0.25">
      <c r="M10703" s="7"/>
    </row>
    <row r="10704" spans="13:13" x14ac:dyDescent="0.25">
      <c r="M10704" s="7"/>
    </row>
    <row r="10705" spans="13:13" x14ac:dyDescent="0.25">
      <c r="M10705" s="7"/>
    </row>
    <row r="10706" spans="13:13" x14ac:dyDescent="0.25">
      <c r="M10706" s="7"/>
    </row>
    <row r="10707" spans="13:13" x14ac:dyDescent="0.25">
      <c r="M10707" s="7"/>
    </row>
    <row r="10708" spans="13:13" x14ac:dyDescent="0.25">
      <c r="M10708" s="7"/>
    </row>
    <row r="10709" spans="13:13" x14ac:dyDescent="0.25">
      <c r="M10709" s="7"/>
    </row>
    <row r="10710" spans="13:13" x14ac:dyDescent="0.25">
      <c r="M10710" s="7"/>
    </row>
    <row r="10711" spans="13:13" x14ac:dyDescent="0.25">
      <c r="M10711" s="7"/>
    </row>
    <row r="10712" spans="13:13" x14ac:dyDescent="0.25">
      <c r="M10712" s="7"/>
    </row>
    <row r="10713" spans="13:13" x14ac:dyDescent="0.25">
      <c r="M10713" s="7"/>
    </row>
    <row r="10714" spans="13:13" x14ac:dyDescent="0.25">
      <c r="M10714" s="7"/>
    </row>
    <row r="10715" spans="13:13" x14ac:dyDescent="0.25">
      <c r="M10715" s="7"/>
    </row>
    <row r="10716" spans="13:13" x14ac:dyDescent="0.25">
      <c r="M10716" s="7"/>
    </row>
    <row r="10717" spans="13:13" x14ac:dyDescent="0.25">
      <c r="M10717" s="7"/>
    </row>
    <row r="10718" spans="13:13" x14ac:dyDescent="0.25">
      <c r="M10718" s="7"/>
    </row>
    <row r="10719" spans="13:13" x14ac:dyDescent="0.25">
      <c r="M10719" s="7"/>
    </row>
    <row r="10720" spans="13:13" x14ac:dyDescent="0.25">
      <c r="M10720" s="7"/>
    </row>
    <row r="10721" spans="13:13" x14ac:dyDescent="0.25">
      <c r="M10721" s="7"/>
    </row>
    <row r="10722" spans="13:13" x14ac:dyDescent="0.25">
      <c r="M10722" s="7"/>
    </row>
    <row r="10723" spans="13:13" x14ac:dyDescent="0.25">
      <c r="M10723" s="7"/>
    </row>
    <row r="10724" spans="13:13" x14ac:dyDescent="0.25">
      <c r="M10724" s="7"/>
    </row>
    <row r="10725" spans="13:13" x14ac:dyDescent="0.25">
      <c r="M10725" s="7"/>
    </row>
    <row r="10726" spans="13:13" x14ac:dyDescent="0.25">
      <c r="M10726" s="7"/>
    </row>
    <row r="10727" spans="13:13" x14ac:dyDescent="0.25">
      <c r="M10727" s="7"/>
    </row>
    <row r="10728" spans="13:13" x14ac:dyDescent="0.25">
      <c r="M10728" s="7"/>
    </row>
    <row r="10729" spans="13:13" x14ac:dyDescent="0.25">
      <c r="M10729" s="7"/>
    </row>
    <row r="10730" spans="13:13" x14ac:dyDescent="0.25">
      <c r="M10730" s="7"/>
    </row>
    <row r="10731" spans="13:13" x14ac:dyDescent="0.25">
      <c r="M10731" s="7"/>
    </row>
    <row r="10732" spans="13:13" x14ac:dyDescent="0.25">
      <c r="M10732" s="7"/>
    </row>
    <row r="10733" spans="13:13" x14ac:dyDescent="0.25">
      <c r="M10733" s="7"/>
    </row>
    <row r="10734" spans="13:13" x14ac:dyDescent="0.25">
      <c r="M10734" s="7"/>
    </row>
    <row r="10735" spans="13:13" x14ac:dyDescent="0.25">
      <c r="M10735" s="7"/>
    </row>
    <row r="10736" spans="13:13" x14ac:dyDescent="0.25">
      <c r="M10736" s="7"/>
    </row>
    <row r="10737" spans="13:13" x14ac:dyDescent="0.25">
      <c r="M10737" s="7"/>
    </row>
    <row r="10738" spans="13:13" x14ac:dyDescent="0.25">
      <c r="M10738" s="7"/>
    </row>
    <row r="10739" spans="13:13" x14ac:dyDescent="0.25">
      <c r="M10739" s="7"/>
    </row>
    <row r="10740" spans="13:13" x14ac:dyDescent="0.25">
      <c r="M10740" s="7"/>
    </row>
    <row r="10741" spans="13:13" x14ac:dyDescent="0.25">
      <c r="M10741" s="7"/>
    </row>
    <row r="10742" spans="13:13" x14ac:dyDescent="0.25">
      <c r="M10742" s="7"/>
    </row>
    <row r="10743" spans="13:13" x14ac:dyDescent="0.25">
      <c r="M10743" s="7"/>
    </row>
    <row r="10744" spans="13:13" x14ac:dyDescent="0.25">
      <c r="M10744" s="7"/>
    </row>
    <row r="10745" spans="13:13" x14ac:dyDescent="0.25">
      <c r="M10745" s="7"/>
    </row>
    <row r="10746" spans="13:13" x14ac:dyDescent="0.25">
      <c r="M10746" s="7"/>
    </row>
    <row r="10747" spans="13:13" x14ac:dyDescent="0.25">
      <c r="M10747" s="7"/>
    </row>
    <row r="10748" spans="13:13" x14ac:dyDescent="0.25">
      <c r="M10748" s="7"/>
    </row>
    <row r="10749" spans="13:13" x14ac:dyDescent="0.25">
      <c r="M10749" s="7"/>
    </row>
    <row r="10750" spans="13:13" x14ac:dyDescent="0.25">
      <c r="M10750" s="7"/>
    </row>
    <row r="10751" spans="13:13" x14ac:dyDescent="0.25">
      <c r="M10751" s="7"/>
    </row>
    <row r="10752" spans="13:13" x14ac:dyDescent="0.25">
      <c r="M10752" s="7"/>
    </row>
    <row r="10753" spans="13:13" x14ac:dyDescent="0.25">
      <c r="M10753" s="7"/>
    </row>
    <row r="10754" spans="13:13" x14ac:dyDescent="0.25">
      <c r="M10754" s="7"/>
    </row>
    <row r="10755" spans="13:13" x14ac:dyDescent="0.25">
      <c r="M10755" s="7"/>
    </row>
    <row r="10756" spans="13:13" x14ac:dyDescent="0.25">
      <c r="M10756" s="7"/>
    </row>
    <row r="10757" spans="13:13" x14ac:dyDescent="0.25">
      <c r="M10757" s="7"/>
    </row>
    <row r="10758" spans="13:13" x14ac:dyDescent="0.25">
      <c r="M10758" s="7"/>
    </row>
    <row r="10759" spans="13:13" x14ac:dyDescent="0.25">
      <c r="M10759" s="7"/>
    </row>
    <row r="10760" spans="13:13" x14ac:dyDescent="0.25">
      <c r="M10760" s="7"/>
    </row>
    <row r="10761" spans="13:13" x14ac:dyDescent="0.25">
      <c r="M10761" s="7"/>
    </row>
    <row r="10762" spans="13:13" x14ac:dyDescent="0.25">
      <c r="M10762" s="7"/>
    </row>
    <row r="10763" spans="13:13" x14ac:dyDescent="0.25">
      <c r="M10763" s="7"/>
    </row>
    <row r="10764" spans="13:13" x14ac:dyDescent="0.25">
      <c r="M10764" s="7"/>
    </row>
    <row r="10765" spans="13:13" x14ac:dyDescent="0.25">
      <c r="M10765" s="7"/>
    </row>
    <row r="10766" spans="13:13" x14ac:dyDescent="0.25">
      <c r="M10766" s="7"/>
    </row>
    <row r="10767" spans="13:13" x14ac:dyDescent="0.25">
      <c r="M10767" s="7"/>
    </row>
    <row r="10768" spans="13:13" x14ac:dyDescent="0.25">
      <c r="M10768" s="7"/>
    </row>
    <row r="10769" spans="13:13" x14ac:dyDescent="0.25">
      <c r="M10769" s="7"/>
    </row>
    <row r="10770" spans="13:13" x14ac:dyDescent="0.25">
      <c r="M10770" s="7"/>
    </row>
    <row r="10771" spans="13:13" x14ac:dyDescent="0.25">
      <c r="M10771" s="7"/>
    </row>
    <row r="10772" spans="13:13" x14ac:dyDescent="0.25">
      <c r="M10772" s="7"/>
    </row>
    <row r="10773" spans="13:13" x14ac:dyDescent="0.25">
      <c r="M10773" s="7"/>
    </row>
    <row r="10774" spans="13:13" x14ac:dyDescent="0.25">
      <c r="M10774" s="7"/>
    </row>
    <row r="10775" spans="13:13" x14ac:dyDescent="0.25">
      <c r="M10775" s="7"/>
    </row>
    <row r="10776" spans="13:13" x14ac:dyDescent="0.25">
      <c r="M10776" s="7"/>
    </row>
    <row r="10777" spans="13:13" x14ac:dyDescent="0.25">
      <c r="M10777" s="7"/>
    </row>
    <row r="10778" spans="13:13" x14ac:dyDescent="0.25">
      <c r="M10778" s="7"/>
    </row>
    <row r="10779" spans="13:13" x14ac:dyDescent="0.25">
      <c r="M10779" s="7"/>
    </row>
    <row r="10780" spans="13:13" x14ac:dyDescent="0.25">
      <c r="M10780" s="7"/>
    </row>
    <row r="10781" spans="13:13" x14ac:dyDescent="0.25">
      <c r="M10781" s="7"/>
    </row>
    <row r="10782" spans="13:13" x14ac:dyDescent="0.25">
      <c r="M10782" s="7"/>
    </row>
    <row r="10783" spans="13:13" x14ac:dyDescent="0.25">
      <c r="M10783" s="7"/>
    </row>
    <row r="10784" spans="13:13" x14ac:dyDescent="0.25">
      <c r="M10784" s="7"/>
    </row>
    <row r="10785" spans="13:13" x14ac:dyDescent="0.25">
      <c r="M10785" s="7"/>
    </row>
    <row r="10786" spans="13:13" x14ac:dyDescent="0.25">
      <c r="M10786" s="7"/>
    </row>
    <row r="10787" spans="13:13" x14ac:dyDescent="0.25">
      <c r="M10787" s="7"/>
    </row>
    <row r="10788" spans="13:13" x14ac:dyDescent="0.25">
      <c r="M10788" s="7"/>
    </row>
    <row r="10789" spans="13:13" x14ac:dyDescent="0.25">
      <c r="M10789" s="7"/>
    </row>
    <row r="10790" spans="13:13" x14ac:dyDescent="0.25">
      <c r="M10790" s="7"/>
    </row>
    <row r="10791" spans="13:13" x14ac:dyDescent="0.25">
      <c r="M10791" s="7"/>
    </row>
    <row r="10792" spans="13:13" x14ac:dyDescent="0.25">
      <c r="M10792" s="7"/>
    </row>
    <row r="10793" spans="13:13" x14ac:dyDescent="0.25">
      <c r="M10793" s="7"/>
    </row>
    <row r="10794" spans="13:13" x14ac:dyDescent="0.25">
      <c r="M10794" s="7"/>
    </row>
    <row r="10795" spans="13:13" x14ac:dyDescent="0.25">
      <c r="M10795" s="7"/>
    </row>
    <row r="10796" spans="13:13" x14ac:dyDescent="0.25">
      <c r="M10796" s="7"/>
    </row>
    <row r="10797" spans="13:13" x14ac:dyDescent="0.25">
      <c r="M10797" s="7"/>
    </row>
    <row r="10798" spans="13:13" x14ac:dyDescent="0.25">
      <c r="M10798" s="7"/>
    </row>
    <row r="10799" spans="13:13" x14ac:dyDescent="0.25">
      <c r="M10799" s="7"/>
    </row>
    <row r="10800" spans="13:13" x14ac:dyDescent="0.25">
      <c r="M10800" s="7"/>
    </row>
    <row r="10801" spans="13:13" x14ac:dyDescent="0.25">
      <c r="M10801" s="7"/>
    </row>
    <row r="10802" spans="13:13" x14ac:dyDescent="0.25">
      <c r="M10802" s="7"/>
    </row>
    <row r="10803" spans="13:13" x14ac:dyDescent="0.25">
      <c r="M10803" s="7"/>
    </row>
    <row r="10804" spans="13:13" x14ac:dyDescent="0.25">
      <c r="M10804" s="7"/>
    </row>
    <row r="10805" spans="13:13" x14ac:dyDescent="0.25">
      <c r="M10805" s="7"/>
    </row>
    <row r="10806" spans="13:13" x14ac:dyDescent="0.25">
      <c r="M10806" s="7"/>
    </row>
    <row r="10807" spans="13:13" x14ac:dyDescent="0.25">
      <c r="M10807" s="7"/>
    </row>
    <row r="10808" spans="13:13" x14ac:dyDescent="0.25">
      <c r="M10808" s="7"/>
    </row>
    <row r="10809" spans="13:13" x14ac:dyDescent="0.25">
      <c r="M10809" s="7"/>
    </row>
    <row r="10810" spans="13:13" x14ac:dyDescent="0.25">
      <c r="M10810" s="7"/>
    </row>
    <row r="10811" spans="13:13" x14ac:dyDescent="0.25">
      <c r="M10811" s="7"/>
    </row>
    <row r="10812" spans="13:13" x14ac:dyDescent="0.25">
      <c r="M10812" s="7"/>
    </row>
    <row r="10813" spans="13:13" x14ac:dyDescent="0.25">
      <c r="M10813" s="7"/>
    </row>
    <row r="10814" spans="13:13" x14ac:dyDescent="0.25">
      <c r="M10814" s="7"/>
    </row>
    <row r="10815" spans="13:13" x14ac:dyDescent="0.25">
      <c r="M10815" s="7"/>
    </row>
    <row r="10816" spans="13:13" x14ac:dyDescent="0.25">
      <c r="M10816" s="7"/>
    </row>
    <row r="10817" spans="13:13" x14ac:dyDescent="0.25">
      <c r="M10817" s="7"/>
    </row>
    <row r="10818" spans="13:13" x14ac:dyDescent="0.25">
      <c r="M10818" s="7"/>
    </row>
    <row r="10819" spans="13:13" x14ac:dyDescent="0.25">
      <c r="M10819" s="7"/>
    </row>
    <row r="10820" spans="13:13" x14ac:dyDescent="0.25">
      <c r="M10820" s="7"/>
    </row>
    <row r="10821" spans="13:13" x14ac:dyDescent="0.25">
      <c r="M10821" s="7"/>
    </row>
    <row r="10822" spans="13:13" x14ac:dyDescent="0.25">
      <c r="M10822" s="7"/>
    </row>
    <row r="10823" spans="13:13" x14ac:dyDescent="0.25">
      <c r="M10823" s="7"/>
    </row>
    <row r="10824" spans="13:13" x14ac:dyDescent="0.25">
      <c r="M10824" s="7"/>
    </row>
    <row r="10825" spans="13:13" x14ac:dyDescent="0.25">
      <c r="M10825" s="7"/>
    </row>
    <row r="10826" spans="13:13" x14ac:dyDescent="0.25">
      <c r="M10826" s="7"/>
    </row>
    <row r="10827" spans="13:13" x14ac:dyDescent="0.25">
      <c r="M10827" s="7"/>
    </row>
    <row r="10828" spans="13:13" x14ac:dyDescent="0.25">
      <c r="M10828" s="7"/>
    </row>
    <row r="10829" spans="13:13" x14ac:dyDescent="0.25">
      <c r="M10829" s="7"/>
    </row>
    <row r="10830" spans="13:13" x14ac:dyDescent="0.25">
      <c r="M10830" s="7"/>
    </row>
    <row r="10831" spans="13:13" x14ac:dyDescent="0.25">
      <c r="M10831" s="7"/>
    </row>
    <row r="10832" spans="13:13" x14ac:dyDescent="0.25">
      <c r="M10832" s="7"/>
    </row>
    <row r="10833" spans="13:13" x14ac:dyDescent="0.25">
      <c r="M10833" s="7"/>
    </row>
    <row r="10834" spans="13:13" x14ac:dyDescent="0.25">
      <c r="M10834" s="7"/>
    </row>
    <row r="10835" spans="13:13" x14ac:dyDescent="0.25">
      <c r="M10835" s="7"/>
    </row>
    <row r="10836" spans="13:13" x14ac:dyDescent="0.25">
      <c r="M10836" s="7"/>
    </row>
    <row r="10837" spans="13:13" x14ac:dyDescent="0.25">
      <c r="M10837" s="7"/>
    </row>
    <row r="10838" spans="13:13" x14ac:dyDescent="0.25">
      <c r="M10838" s="7"/>
    </row>
    <row r="10839" spans="13:13" x14ac:dyDescent="0.25">
      <c r="M10839" s="7"/>
    </row>
    <row r="10840" spans="13:13" x14ac:dyDescent="0.25">
      <c r="M10840" s="7"/>
    </row>
    <row r="10841" spans="13:13" x14ac:dyDescent="0.25">
      <c r="M10841" s="7"/>
    </row>
    <row r="10842" spans="13:13" x14ac:dyDescent="0.25">
      <c r="M10842" s="7"/>
    </row>
    <row r="10843" spans="13:13" x14ac:dyDescent="0.25">
      <c r="M10843" s="7"/>
    </row>
    <row r="10844" spans="13:13" x14ac:dyDescent="0.25">
      <c r="M10844" s="7"/>
    </row>
    <row r="10845" spans="13:13" x14ac:dyDescent="0.25">
      <c r="M10845" s="7"/>
    </row>
    <row r="10846" spans="13:13" x14ac:dyDescent="0.25">
      <c r="M10846" s="7"/>
    </row>
    <row r="10847" spans="13:13" x14ac:dyDescent="0.25">
      <c r="M10847" s="7"/>
    </row>
    <row r="10848" spans="13:13" x14ac:dyDescent="0.25">
      <c r="M10848" s="7"/>
    </row>
    <row r="10849" spans="13:13" x14ac:dyDescent="0.25">
      <c r="M10849" s="7"/>
    </row>
    <row r="10850" spans="13:13" x14ac:dyDescent="0.25">
      <c r="M10850" s="7"/>
    </row>
    <row r="10851" spans="13:13" x14ac:dyDescent="0.25">
      <c r="M10851" s="7"/>
    </row>
    <row r="10852" spans="13:13" x14ac:dyDescent="0.25">
      <c r="M10852" s="7"/>
    </row>
    <row r="10853" spans="13:13" x14ac:dyDescent="0.25">
      <c r="M10853" s="7"/>
    </row>
    <row r="10854" spans="13:13" x14ac:dyDescent="0.25">
      <c r="M10854" s="7"/>
    </row>
    <row r="10855" spans="13:13" x14ac:dyDescent="0.25">
      <c r="M10855" s="7"/>
    </row>
    <row r="10856" spans="13:13" x14ac:dyDescent="0.25">
      <c r="M10856" s="7"/>
    </row>
    <row r="10857" spans="13:13" x14ac:dyDescent="0.25">
      <c r="M10857" s="7"/>
    </row>
    <row r="10858" spans="13:13" x14ac:dyDescent="0.25">
      <c r="M10858" s="7"/>
    </row>
    <row r="10859" spans="13:13" x14ac:dyDescent="0.25">
      <c r="M10859" s="7"/>
    </row>
    <row r="10860" spans="13:13" x14ac:dyDescent="0.25">
      <c r="M10860" s="7"/>
    </row>
    <row r="10861" spans="13:13" x14ac:dyDescent="0.25">
      <c r="M10861" s="7"/>
    </row>
    <row r="10862" spans="13:13" x14ac:dyDescent="0.25">
      <c r="M10862" s="7"/>
    </row>
    <row r="10863" spans="13:13" x14ac:dyDescent="0.25">
      <c r="M10863" s="7"/>
    </row>
    <row r="10864" spans="13:13" x14ac:dyDescent="0.25">
      <c r="M10864" s="7"/>
    </row>
    <row r="10865" spans="13:13" x14ac:dyDescent="0.25">
      <c r="M10865" s="7"/>
    </row>
    <row r="10866" spans="13:13" x14ac:dyDescent="0.25">
      <c r="M10866" s="7"/>
    </row>
    <row r="10867" spans="13:13" x14ac:dyDescent="0.25">
      <c r="M10867" s="7"/>
    </row>
    <row r="10868" spans="13:13" x14ac:dyDescent="0.25">
      <c r="M10868" s="7"/>
    </row>
    <row r="10869" spans="13:13" x14ac:dyDescent="0.25">
      <c r="M10869" s="7"/>
    </row>
    <row r="10870" spans="13:13" x14ac:dyDescent="0.25">
      <c r="M10870" s="7"/>
    </row>
    <row r="10871" spans="13:13" x14ac:dyDescent="0.25">
      <c r="M10871" s="7"/>
    </row>
    <row r="10872" spans="13:13" x14ac:dyDescent="0.25">
      <c r="M10872" s="7"/>
    </row>
    <row r="10873" spans="13:13" x14ac:dyDescent="0.25">
      <c r="M10873" s="7"/>
    </row>
    <row r="10874" spans="13:13" x14ac:dyDescent="0.25">
      <c r="M10874" s="7"/>
    </row>
    <row r="10875" spans="13:13" x14ac:dyDescent="0.25">
      <c r="M10875" s="7"/>
    </row>
    <row r="10876" spans="13:13" x14ac:dyDescent="0.25">
      <c r="M10876" s="7"/>
    </row>
    <row r="10877" spans="13:13" x14ac:dyDescent="0.25">
      <c r="M10877" s="7"/>
    </row>
    <row r="10878" spans="13:13" x14ac:dyDescent="0.25">
      <c r="M10878" s="7"/>
    </row>
    <row r="10879" spans="13:13" x14ac:dyDescent="0.25">
      <c r="M10879" s="7"/>
    </row>
    <row r="10880" spans="13:13" x14ac:dyDescent="0.25">
      <c r="M10880" s="7"/>
    </row>
    <row r="10881" spans="13:13" x14ac:dyDescent="0.25">
      <c r="M10881" s="7"/>
    </row>
    <row r="10882" spans="13:13" x14ac:dyDescent="0.25">
      <c r="M10882" s="7"/>
    </row>
    <row r="10883" spans="13:13" x14ac:dyDescent="0.25">
      <c r="M10883" s="7"/>
    </row>
    <row r="10884" spans="13:13" x14ac:dyDescent="0.25">
      <c r="M10884" s="7"/>
    </row>
    <row r="10885" spans="13:13" x14ac:dyDescent="0.25">
      <c r="M10885" s="7"/>
    </row>
    <row r="10886" spans="13:13" x14ac:dyDescent="0.25">
      <c r="M10886" s="7"/>
    </row>
    <row r="10887" spans="13:13" x14ac:dyDescent="0.25">
      <c r="M10887" s="7"/>
    </row>
    <row r="10888" spans="13:13" x14ac:dyDescent="0.25">
      <c r="M10888" s="7"/>
    </row>
    <row r="10889" spans="13:13" x14ac:dyDescent="0.25">
      <c r="M10889" s="7"/>
    </row>
    <row r="10890" spans="13:13" x14ac:dyDescent="0.25">
      <c r="M10890" s="7"/>
    </row>
    <row r="10891" spans="13:13" x14ac:dyDescent="0.25">
      <c r="M10891" s="7"/>
    </row>
    <row r="10892" spans="13:13" x14ac:dyDescent="0.25">
      <c r="M10892" s="7"/>
    </row>
    <row r="10893" spans="13:13" x14ac:dyDescent="0.25">
      <c r="M10893" s="7"/>
    </row>
    <row r="10894" spans="13:13" x14ac:dyDescent="0.25">
      <c r="M10894" s="7"/>
    </row>
    <row r="10895" spans="13:13" x14ac:dyDescent="0.25">
      <c r="M10895" s="7"/>
    </row>
    <row r="10896" spans="13:13" x14ac:dyDescent="0.25">
      <c r="M10896" s="7"/>
    </row>
    <row r="10897" spans="13:13" x14ac:dyDescent="0.25">
      <c r="M10897" s="7"/>
    </row>
    <row r="10898" spans="13:13" x14ac:dyDescent="0.25">
      <c r="M10898" s="7"/>
    </row>
    <row r="10899" spans="13:13" x14ac:dyDescent="0.25">
      <c r="M10899" s="7"/>
    </row>
    <row r="10900" spans="13:13" x14ac:dyDescent="0.25">
      <c r="M10900" s="7"/>
    </row>
    <row r="10901" spans="13:13" x14ac:dyDescent="0.25">
      <c r="M10901" s="7"/>
    </row>
    <row r="10902" spans="13:13" x14ac:dyDescent="0.25">
      <c r="M10902" s="7"/>
    </row>
    <row r="10903" spans="13:13" x14ac:dyDescent="0.25">
      <c r="M10903" s="7"/>
    </row>
    <row r="10904" spans="13:13" x14ac:dyDescent="0.25">
      <c r="M10904" s="7"/>
    </row>
    <row r="10905" spans="13:13" x14ac:dyDescent="0.25">
      <c r="M10905" s="7"/>
    </row>
    <row r="10906" spans="13:13" x14ac:dyDescent="0.25">
      <c r="M10906" s="7"/>
    </row>
    <row r="10907" spans="13:13" x14ac:dyDescent="0.25">
      <c r="M10907" s="7"/>
    </row>
    <row r="10908" spans="13:13" x14ac:dyDescent="0.25">
      <c r="M10908" s="7"/>
    </row>
    <row r="10909" spans="13:13" x14ac:dyDescent="0.25">
      <c r="M10909" s="7"/>
    </row>
    <row r="10910" spans="13:13" x14ac:dyDescent="0.25">
      <c r="M10910" s="7"/>
    </row>
    <row r="10911" spans="13:13" x14ac:dyDescent="0.25">
      <c r="M10911" s="7"/>
    </row>
    <row r="10912" spans="13:13" x14ac:dyDescent="0.25">
      <c r="M10912" s="7"/>
    </row>
    <row r="10913" spans="13:13" x14ac:dyDescent="0.25">
      <c r="M10913" s="7"/>
    </row>
    <row r="10914" spans="13:13" x14ac:dyDescent="0.25">
      <c r="M10914" s="7"/>
    </row>
    <row r="10915" spans="13:13" x14ac:dyDescent="0.25">
      <c r="M10915" s="7"/>
    </row>
    <row r="10916" spans="13:13" x14ac:dyDescent="0.25">
      <c r="M10916" s="7"/>
    </row>
    <row r="10917" spans="13:13" x14ac:dyDescent="0.25">
      <c r="M10917" s="7"/>
    </row>
    <row r="10918" spans="13:13" x14ac:dyDescent="0.25">
      <c r="M10918" s="7"/>
    </row>
    <row r="10919" spans="13:13" x14ac:dyDescent="0.25">
      <c r="M10919" s="7"/>
    </row>
    <row r="10920" spans="13:13" x14ac:dyDescent="0.25">
      <c r="M10920" s="7"/>
    </row>
    <row r="10921" spans="13:13" x14ac:dyDescent="0.25">
      <c r="M10921" s="7"/>
    </row>
    <row r="10922" spans="13:13" x14ac:dyDescent="0.25">
      <c r="M10922" s="7"/>
    </row>
    <row r="10923" spans="13:13" x14ac:dyDescent="0.25">
      <c r="M10923" s="7"/>
    </row>
    <row r="10924" spans="13:13" x14ac:dyDescent="0.25">
      <c r="M10924" s="7"/>
    </row>
    <row r="10925" spans="13:13" x14ac:dyDescent="0.25">
      <c r="M10925" s="7"/>
    </row>
    <row r="10926" spans="13:13" x14ac:dyDescent="0.25">
      <c r="M10926" s="7"/>
    </row>
    <row r="10927" spans="13:13" x14ac:dyDescent="0.25">
      <c r="M10927" s="7"/>
    </row>
    <row r="10928" spans="13:13" x14ac:dyDescent="0.25">
      <c r="M10928" s="7"/>
    </row>
    <row r="10929" spans="13:13" x14ac:dyDescent="0.25">
      <c r="M10929" s="7"/>
    </row>
    <row r="10930" spans="13:13" x14ac:dyDescent="0.25">
      <c r="M10930" s="7"/>
    </row>
    <row r="10931" spans="13:13" x14ac:dyDescent="0.25">
      <c r="M10931" s="7"/>
    </row>
    <row r="10932" spans="13:13" x14ac:dyDescent="0.25">
      <c r="M10932" s="7"/>
    </row>
    <row r="10933" spans="13:13" x14ac:dyDescent="0.25">
      <c r="M10933" s="7"/>
    </row>
    <row r="10934" spans="13:13" x14ac:dyDescent="0.25">
      <c r="M10934" s="7"/>
    </row>
    <row r="10935" spans="13:13" x14ac:dyDescent="0.25">
      <c r="M10935" s="7"/>
    </row>
    <row r="10936" spans="13:13" x14ac:dyDescent="0.25">
      <c r="M10936" s="7"/>
    </row>
    <row r="10937" spans="13:13" x14ac:dyDescent="0.25">
      <c r="M10937" s="7"/>
    </row>
    <row r="10938" spans="13:13" x14ac:dyDescent="0.25">
      <c r="M10938" s="7"/>
    </row>
    <row r="10939" spans="13:13" x14ac:dyDescent="0.25">
      <c r="M10939" s="7"/>
    </row>
    <row r="10940" spans="13:13" x14ac:dyDescent="0.25">
      <c r="M10940" s="7"/>
    </row>
    <row r="10941" spans="13:13" x14ac:dyDescent="0.25">
      <c r="M10941" s="7"/>
    </row>
    <row r="10942" spans="13:13" x14ac:dyDescent="0.25">
      <c r="M10942" s="7"/>
    </row>
    <row r="10943" spans="13:13" x14ac:dyDescent="0.25">
      <c r="M10943" s="7"/>
    </row>
    <row r="10944" spans="13:13" x14ac:dyDescent="0.25">
      <c r="M10944" s="7"/>
    </row>
    <row r="10945" spans="13:13" x14ac:dyDescent="0.25">
      <c r="M10945" s="7"/>
    </row>
    <row r="10946" spans="13:13" x14ac:dyDescent="0.25">
      <c r="M10946" s="7"/>
    </row>
    <row r="10947" spans="13:13" x14ac:dyDescent="0.25">
      <c r="M10947" s="7"/>
    </row>
    <row r="10948" spans="13:13" x14ac:dyDescent="0.25">
      <c r="M10948" s="7"/>
    </row>
    <row r="10949" spans="13:13" x14ac:dyDescent="0.25">
      <c r="M10949" s="7"/>
    </row>
    <row r="10950" spans="13:13" x14ac:dyDescent="0.25">
      <c r="M10950" s="7"/>
    </row>
    <row r="10951" spans="13:13" x14ac:dyDescent="0.25">
      <c r="M10951" s="7"/>
    </row>
    <row r="10952" spans="13:13" x14ac:dyDescent="0.25">
      <c r="M10952" s="7"/>
    </row>
    <row r="10953" spans="13:13" x14ac:dyDescent="0.25">
      <c r="M10953" s="7"/>
    </row>
    <row r="10954" spans="13:13" x14ac:dyDescent="0.25">
      <c r="M10954" s="7"/>
    </row>
    <row r="10955" spans="13:13" x14ac:dyDescent="0.25">
      <c r="M10955" s="7"/>
    </row>
    <row r="10956" spans="13:13" x14ac:dyDescent="0.25">
      <c r="M10956" s="7"/>
    </row>
    <row r="10957" spans="13:13" x14ac:dyDescent="0.25">
      <c r="M10957" s="7"/>
    </row>
    <row r="10958" spans="13:13" x14ac:dyDescent="0.25">
      <c r="M10958" s="7"/>
    </row>
    <row r="10959" spans="13:13" x14ac:dyDescent="0.25">
      <c r="M10959" s="7"/>
    </row>
    <row r="10960" spans="13:13" x14ac:dyDescent="0.25">
      <c r="M10960" s="7"/>
    </row>
    <row r="10961" spans="13:13" x14ac:dyDescent="0.25">
      <c r="M10961" s="7"/>
    </row>
    <row r="10962" spans="13:13" x14ac:dyDescent="0.25">
      <c r="M10962" s="7"/>
    </row>
    <row r="10963" spans="13:13" x14ac:dyDescent="0.25">
      <c r="M10963" s="7"/>
    </row>
    <row r="10964" spans="13:13" x14ac:dyDescent="0.25">
      <c r="M10964" s="7"/>
    </row>
    <row r="10965" spans="13:13" x14ac:dyDescent="0.25">
      <c r="M10965" s="7"/>
    </row>
    <row r="10966" spans="13:13" x14ac:dyDescent="0.25">
      <c r="M10966" s="7"/>
    </row>
    <row r="10967" spans="13:13" x14ac:dyDescent="0.25">
      <c r="M10967" s="7"/>
    </row>
    <row r="10968" spans="13:13" x14ac:dyDescent="0.25">
      <c r="M10968" s="7"/>
    </row>
    <row r="10969" spans="13:13" x14ac:dyDescent="0.25">
      <c r="M10969" s="7"/>
    </row>
    <row r="10970" spans="13:13" x14ac:dyDescent="0.25">
      <c r="M10970" s="7"/>
    </row>
    <row r="10971" spans="13:13" x14ac:dyDescent="0.25">
      <c r="M10971" s="7"/>
    </row>
    <row r="10972" spans="13:13" x14ac:dyDescent="0.25">
      <c r="M10972" s="7"/>
    </row>
    <row r="10973" spans="13:13" x14ac:dyDescent="0.25">
      <c r="M10973" s="7"/>
    </row>
    <row r="10974" spans="13:13" x14ac:dyDescent="0.25">
      <c r="M10974" s="7"/>
    </row>
    <row r="10975" spans="13:13" x14ac:dyDescent="0.25">
      <c r="M10975" s="7"/>
    </row>
    <row r="10976" spans="13:13" x14ac:dyDescent="0.25">
      <c r="M10976" s="7"/>
    </row>
    <row r="10977" spans="13:13" x14ac:dyDescent="0.25">
      <c r="M10977" s="7"/>
    </row>
    <row r="10978" spans="13:13" x14ac:dyDescent="0.25">
      <c r="M10978" s="7"/>
    </row>
    <row r="10979" spans="13:13" x14ac:dyDescent="0.25">
      <c r="M10979" s="7"/>
    </row>
    <row r="10980" spans="13:13" x14ac:dyDescent="0.25">
      <c r="M10980" s="7"/>
    </row>
    <row r="10981" spans="13:13" x14ac:dyDescent="0.25">
      <c r="M10981" s="7"/>
    </row>
    <row r="10982" spans="13:13" x14ac:dyDescent="0.25">
      <c r="M10982" s="7"/>
    </row>
    <row r="10983" spans="13:13" x14ac:dyDescent="0.25">
      <c r="M10983" s="7"/>
    </row>
    <row r="10984" spans="13:13" x14ac:dyDescent="0.25">
      <c r="M10984" s="7"/>
    </row>
    <row r="10985" spans="13:13" x14ac:dyDescent="0.25">
      <c r="M10985" s="7"/>
    </row>
    <row r="10986" spans="13:13" x14ac:dyDescent="0.25">
      <c r="M10986" s="7"/>
    </row>
    <row r="10987" spans="13:13" x14ac:dyDescent="0.25">
      <c r="M10987" s="7"/>
    </row>
    <row r="10988" spans="13:13" x14ac:dyDescent="0.25">
      <c r="M10988" s="7"/>
    </row>
    <row r="10989" spans="13:13" x14ac:dyDescent="0.25">
      <c r="M10989" s="7"/>
    </row>
    <row r="10990" spans="13:13" x14ac:dyDescent="0.25">
      <c r="M10990" s="7"/>
    </row>
    <row r="10991" spans="13:13" x14ac:dyDescent="0.25">
      <c r="M10991" s="7"/>
    </row>
    <row r="10992" spans="13:13" x14ac:dyDescent="0.25">
      <c r="M10992" s="7"/>
    </row>
    <row r="10993" spans="13:13" x14ac:dyDescent="0.25">
      <c r="M10993" s="7"/>
    </row>
    <row r="10994" spans="13:13" x14ac:dyDescent="0.25">
      <c r="M10994" s="7"/>
    </row>
    <row r="10995" spans="13:13" x14ac:dyDescent="0.25">
      <c r="M10995" s="7"/>
    </row>
    <row r="10996" spans="13:13" x14ac:dyDescent="0.25">
      <c r="M10996" s="7"/>
    </row>
    <row r="10997" spans="13:13" x14ac:dyDescent="0.25">
      <c r="M10997" s="7"/>
    </row>
    <row r="10998" spans="13:13" x14ac:dyDescent="0.25">
      <c r="M10998" s="7"/>
    </row>
    <row r="10999" spans="13:13" x14ac:dyDescent="0.25">
      <c r="M10999" s="7"/>
    </row>
    <row r="11000" spans="13:13" x14ac:dyDescent="0.25">
      <c r="M11000" s="7"/>
    </row>
    <row r="11001" spans="13:13" x14ac:dyDescent="0.25">
      <c r="M11001" s="7"/>
    </row>
    <row r="11002" spans="13:13" x14ac:dyDescent="0.25">
      <c r="M11002" s="7"/>
    </row>
    <row r="11003" spans="13:13" x14ac:dyDescent="0.25">
      <c r="M11003" s="7"/>
    </row>
    <row r="11004" spans="13:13" x14ac:dyDescent="0.25">
      <c r="M11004" s="7"/>
    </row>
    <row r="11005" spans="13:13" x14ac:dyDescent="0.25">
      <c r="M11005" s="7"/>
    </row>
    <row r="11006" spans="13:13" x14ac:dyDescent="0.25">
      <c r="M11006" s="7"/>
    </row>
    <row r="11007" spans="13:13" x14ac:dyDescent="0.25">
      <c r="M11007" s="7"/>
    </row>
    <row r="11008" spans="13:13" x14ac:dyDescent="0.25">
      <c r="M11008" s="7"/>
    </row>
    <row r="11009" spans="13:13" x14ac:dyDescent="0.25">
      <c r="M11009" s="7"/>
    </row>
    <row r="11010" spans="13:13" x14ac:dyDescent="0.25">
      <c r="M11010" s="7"/>
    </row>
    <row r="11011" spans="13:13" x14ac:dyDescent="0.25">
      <c r="M11011" s="7"/>
    </row>
    <row r="11012" spans="13:13" x14ac:dyDescent="0.25">
      <c r="M11012" s="7"/>
    </row>
    <row r="11013" spans="13:13" x14ac:dyDescent="0.25">
      <c r="M11013" s="7"/>
    </row>
    <row r="11014" spans="13:13" x14ac:dyDescent="0.25">
      <c r="M11014" s="7"/>
    </row>
    <row r="11015" spans="13:13" x14ac:dyDescent="0.25">
      <c r="M11015" s="7"/>
    </row>
    <row r="11016" spans="13:13" x14ac:dyDescent="0.25">
      <c r="M11016" s="7"/>
    </row>
    <row r="11017" spans="13:13" x14ac:dyDescent="0.25">
      <c r="M11017" s="7"/>
    </row>
    <row r="11018" spans="13:13" x14ac:dyDescent="0.25">
      <c r="M11018" s="7"/>
    </row>
    <row r="11019" spans="13:13" x14ac:dyDescent="0.25">
      <c r="M11019" s="7"/>
    </row>
    <row r="11020" spans="13:13" x14ac:dyDescent="0.25">
      <c r="M11020" s="7"/>
    </row>
    <row r="11021" spans="13:13" x14ac:dyDescent="0.25">
      <c r="M11021" s="7"/>
    </row>
    <row r="11022" spans="13:13" x14ac:dyDescent="0.25">
      <c r="M11022" s="7"/>
    </row>
    <row r="11023" spans="13:13" x14ac:dyDescent="0.25">
      <c r="M11023" s="7"/>
    </row>
    <row r="11024" spans="13:13" x14ac:dyDescent="0.25">
      <c r="M11024" s="7"/>
    </row>
    <row r="11025" spans="13:13" x14ac:dyDescent="0.25">
      <c r="M11025" s="7"/>
    </row>
    <row r="11026" spans="13:13" x14ac:dyDescent="0.25">
      <c r="M11026" s="7"/>
    </row>
    <row r="11027" spans="13:13" x14ac:dyDescent="0.25">
      <c r="M11027" s="7"/>
    </row>
    <row r="11028" spans="13:13" x14ac:dyDescent="0.25">
      <c r="M11028" s="7"/>
    </row>
    <row r="11029" spans="13:13" x14ac:dyDescent="0.25">
      <c r="M11029" s="7"/>
    </row>
    <row r="11030" spans="13:13" x14ac:dyDescent="0.25">
      <c r="M11030" s="7"/>
    </row>
    <row r="11031" spans="13:13" x14ac:dyDescent="0.25">
      <c r="M11031" s="7"/>
    </row>
    <row r="11032" spans="13:13" x14ac:dyDescent="0.25">
      <c r="M11032" s="7"/>
    </row>
    <row r="11033" spans="13:13" x14ac:dyDescent="0.25">
      <c r="M11033" s="7"/>
    </row>
    <row r="11034" spans="13:13" x14ac:dyDescent="0.25">
      <c r="M11034" s="7"/>
    </row>
    <row r="11035" spans="13:13" x14ac:dyDescent="0.25">
      <c r="M11035" s="7"/>
    </row>
    <row r="11036" spans="13:13" x14ac:dyDescent="0.25">
      <c r="M11036" s="7"/>
    </row>
    <row r="11037" spans="13:13" x14ac:dyDescent="0.25">
      <c r="M11037" s="7"/>
    </row>
    <row r="11038" spans="13:13" x14ac:dyDescent="0.25">
      <c r="M11038" s="7"/>
    </row>
    <row r="11039" spans="13:13" x14ac:dyDescent="0.25">
      <c r="M11039" s="7"/>
    </row>
    <row r="11040" spans="13:13" x14ac:dyDescent="0.25">
      <c r="M11040" s="7"/>
    </row>
    <row r="11041" spans="13:13" x14ac:dyDescent="0.25">
      <c r="M11041" s="7"/>
    </row>
    <row r="11042" spans="13:13" x14ac:dyDescent="0.25">
      <c r="M11042" s="7"/>
    </row>
    <row r="11043" spans="13:13" x14ac:dyDescent="0.25">
      <c r="M11043" s="7"/>
    </row>
    <row r="11044" spans="13:13" x14ac:dyDescent="0.25">
      <c r="M11044" s="7"/>
    </row>
    <row r="11045" spans="13:13" x14ac:dyDescent="0.25">
      <c r="M11045" s="7"/>
    </row>
    <row r="11046" spans="13:13" x14ac:dyDescent="0.25">
      <c r="M11046" s="7"/>
    </row>
    <row r="11047" spans="13:13" x14ac:dyDescent="0.25">
      <c r="M11047" s="7"/>
    </row>
    <row r="11048" spans="13:13" x14ac:dyDescent="0.25">
      <c r="M11048" s="7"/>
    </row>
    <row r="11049" spans="13:13" x14ac:dyDescent="0.25">
      <c r="M11049" s="7"/>
    </row>
    <row r="11050" spans="13:13" x14ac:dyDescent="0.25">
      <c r="M11050" s="7"/>
    </row>
    <row r="11051" spans="13:13" x14ac:dyDescent="0.25">
      <c r="M11051" s="7"/>
    </row>
    <row r="11052" spans="13:13" x14ac:dyDescent="0.25">
      <c r="M11052" s="7"/>
    </row>
    <row r="11053" spans="13:13" x14ac:dyDescent="0.25">
      <c r="M11053" s="7"/>
    </row>
    <row r="11054" spans="13:13" x14ac:dyDescent="0.25">
      <c r="M11054" s="7"/>
    </row>
    <row r="11055" spans="13:13" x14ac:dyDescent="0.25">
      <c r="M11055" s="7"/>
    </row>
    <row r="11056" spans="13:13" x14ac:dyDescent="0.25">
      <c r="M11056" s="7"/>
    </row>
    <row r="11057" spans="13:13" x14ac:dyDescent="0.25">
      <c r="M11057" s="7"/>
    </row>
    <row r="11058" spans="13:13" x14ac:dyDescent="0.25">
      <c r="M11058" s="7"/>
    </row>
    <row r="11059" spans="13:13" x14ac:dyDescent="0.25">
      <c r="M11059" s="7"/>
    </row>
    <row r="11060" spans="13:13" x14ac:dyDescent="0.25">
      <c r="M11060" s="7"/>
    </row>
    <row r="11061" spans="13:13" x14ac:dyDescent="0.25">
      <c r="M11061" s="7"/>
    </row>
    <row r="11062" spans="13:13" x14ac:dyDescent="0.25">
      <c r="M11062" s="7"/>
    </row>
    <row r="11063" spans="13:13" x14ac:dyDescent="0.25">
      <c r="M11063" s="7"/>
    </row>
    <row r="11064" spans="13:13" x14ac:dyDescent="0.25">
      <c r="M11064" s="7"/>
    </row>
    <row r="11065" spans="13:13" x14ac:dyDescent="0.25">
      <c r="M11065" s="7"/>
    </row>
    <row r="11066" spans="13:13" x14ac:dyDescent="0.25">
      <c r="M11066" s="7"/>
    </row>
    <row r="11067" spans="13:13" x14ac:dyDescent="0.25">
      <c r="M11067" s="7"/>
    </row>
    <row r="11068" spans="13:13" x14ac:dyDescent="0.25">
      <c r="M11068" s="7"/>
    </row>
    <row r="11069" spans="13:13" x14ac:dyDescent="0.25">
      <c r="M11069" s="7"/>
    </row>
    <row r="11070" spans="13:13" x14ac:dyDescent="0.25">
      <c r="M11070" s="7"/>
    </row>
    <row r="11071" spans="13:13" x14ac:dyDescent="0.25">
      <c r="M11071" s="7"/>
    </row>
    <row r="11072" spans="13:13" x14ac:dyDescent="0.25">
      <c r="M11072" s="7"/>
    </row>
    <row r="11073" spans="13:13" x14ac:dyDescent="0.25">
      <c r="M11073" s="7"/>
    </row>
    <row r="11074" spans="13:13" x14ac:dyDescent="0.25">
      <c r="M11074" s="7"/>
    </row>
    <row r="11075" spans="13:13" x14ac:dyDescent="0.25">
      <c r="M11075" s="7"/>
    </row>
    <row r="11076" spans="13:13" x14ac:dyDescent="0.25">
      <c r="M11076" s="7"/>
    </row>
    <row r="11077" spans="13:13" x14ac:dyDescent="0.25">
      <c r="M11077" s="7"/>
    </row>
    <row r="11078" spans="13:13" x14ac:dyDescent="0.25">
      <c r="M11078" s="7"/>
    </row>
    <row r="11079" spans="13:13" x14ac:dyDescent="0.25">
      <c r="M11079" s="7"/>
    </row>
    <row r="11080" spans="13:13" x14ac:dyDescent="0.25">
      <c r="M11080" s="7"/>
    </row>
    <row r="11081" spans="13:13" x14ac:dyDescent="0.25">
      <c r="M11081" s="7"/>
    </row>
    <row r="11082" spans="13:13" x14ac:dyDescent="0.25">
      <c r="M11082" s="7"/>
    </row>
    <row r="11083" spans="13:13" x14ac:dyDescent="0.25">
      <c r="M11083" s="7"/>
    </row>
    <row r="11084" spans="13:13" x14ac:dyDescent="0.25">
      <c r="M11084" s="7"/>
    </row>
    <row r="11085" spans="13:13" x14ac:dyDescent="0.25">
      <c r="M11085" s="7"/>
    </row>
    <row r="11086" spans="13:13" x14ac:dyDescent="0.25">
      <c r="M11086" s="7"/>
    </row>
    <row r="11087" spans="13:13" x14ac:dyDescent="0.25">
      <c r="M11087" s="7"/>
    </row>
    <row r="11088" spans="13:13" x14ac:dyDescent="0.25">
      <c r="M11088" s="7"/>
    </row>
    <row r="11089" spans="13:13" x14ac:dyDescent="0.25">
      <c r="M11089" s="7"/>
    </row>
    <row r="11090" spans="13:13" x14ac:dyDescent="0.25">
      <c r="M11090" s="7"/>
    </row>
    <row r="11091" spans="13:13" x14ac:dyDescent="0.25">
      <c r="M11091" s="7"/>
    </row>
    <row r="11092" spans="13:13" x14ac:dyDescent="0.25">
      <c r="M11092" s="7"/>
    </row>
    <row r="11093" spans="13:13" x14ac:dyDescent="0.25">
      <c r="M11093" s="7"/>
    </row>
    <row r="11094" spans="13:13" x14ac:dyDescent="0.25">
      <c r="M11094" s="7"/>
    </row>
    <row r="11095" spans="13:13" x14ac:dyDescent="0.25">
      <c r="M11095" s="7"/>
    </row>
    <row r="11096" spans="13:13" x14ac:dyDescent="0.25">
      <c r="M11096" s="7"/>
    </row>
    <row r="11097" spans="13:13" x14ac:dyDescent="0.25">
      <c r="M11097" s="7"/>
    </row>
    <row r="11098" spans="13:13" x14ac:dyDescent="0.25">
      <c r="M11098" s="7"/>
    </row>
    <row r="11099" spans="13:13" x14ac:dyDescent="0.25">
      <c r="M11099" s="7"/>
    </row>
    <row r="11100" spans="13:13" x14ac:dyDescent="0.25">
      <c r="M11100" s="7"/>
    </row>
    <row r="11101" spans="13:13" x14ac:dyDescent="0.25">
      <c r="M11101" s="7"/>
    </row>
    <row r="11102" spans="13:13" x14ac:dyDescent="0.25">
      <c r="M11102" s="7"/>
    </row>
    <row r="11103" spans="13:13" x14ac:dyDescent="0.25">
      <c r="M11103" s="7"/>
    </row>
    <row r="11104" spans="13:13" x14ac:dyDescent="0.25">
      <c r="M11104" s="7"/>
    </row>
    <row r="11105" spans="13:13" x14ac:dyDescent="0.25">
      <c r="M11105" s="7"/>
    </row>
    <row r="11106" spans="13:13" x14ac:dyDescent="0.25">
      <c r="M11106" s="7"/>
    </row>
    <row r="11107" spans="13:13" x14ac:dyDescent="0.25">
      <c r="M11107" s="7"/>
    </row>
    <row r="11108" spans="13:13" x14ac:dyDescent="0.25">
      <c r="M11108" s="7"/>
    </row>
    <row r="11109" spans="13:13" x14ac:dyDescent="0.25">
      <c r="M11109" s="7"/>
    </row>
    <row r="11110" spans="13:13" x14ac:dyDescent="0.25">
      <c r="M11110" s="7"/>
    </row>
    <row r="11111" spans="13:13" x14ac:dyDescent="0.25">
      <c r="M11111" s="7"/>
    </row>
    <row r="11112" spans="13:13" x14ac:dyDescent="0.25">
      <c r="M11112" s="7"/>
    </row>
    <row r="11113" spans="13:13" x14ac:dyDescent="0.25">
      <c r="M11113" s="7"/>
    </row>
    <row r="11114" spans="13:13" x14ac:dyDescent="0.25">
      <c r="M11114" s="7"/>
    </row>
    <row r="11115" spans="13:13" x14ac:dyDescent="0.25">
      <c r="M11115" s="7"/>
    </row>
    <row r="11116" spans="13:13" x14ac:dyDescent="0.25">
      <c r="M11116" s="7"/>
    </row>
    <row r="11117" spans="13:13" x14ac:dyDescent="0.25">
      <c r="M11117" s="7"/>
    </row>
    <row r="11118" spans="13:13" x14ac:dyDescent="0.25">
      <c r="M11118" s="7"/>
    </row>
    <row r="11119" spans="13:13" x14ac:dyDescent="0.25">
      <c r="M11119" s="7"/>
    </row>
    <row r="11120" spans="13:13" x14ac:dyDescent="0.25">
      <c r="M11120" s="7"/>
    </row>
    <row r="11121" spans="13:13" x14ac:dyDescent="0.25">
      <c r="M11121" s="7"/>
    </row>
    <row r="11122" spans="13:13" x14ac:dyDescent="0.25">
      <c r="M11122" s="7"/>
    </row>
    <row r="11123" spans="13:13" x14ac:dyDescent="0.25">
      <c r="M11123" s="7"/>
    </row>
    <row r="11124" spans="13:13" x14ac:dyDescent="0.25">
      <c r="M11124" s="7"/>
    </row>
    <row r="11125" spans="13:13" x14ac:dyDescent="0.25">
      <c r="M11125" s="7"/>
    </row>
    <row r="11126" spans="13:13" x14ac:dyDescent="0.25">
      <c r="M11126" s="7"/>
    </row>
    <row r="11127" spans="13:13" x14ac:dyDescent="0.25">
      <c r="M11127" s="7"/>
    </row>
    <row r="11128" spans="13:13" x14ac:dyDescent="0.25">
      <c r="M11128" s="7"/>
    </row>
    <row r="11129" spans="13:13" x14ac:dyDescent="0.25">
      <c r="M11129" s="7"/>
    </row>
    <row r="11130" spans="13:13" x14ac:dyDescent="0.25">
      <c r="M11130" s="7"/>
    </row>
    <row r="11131" spans="13:13" x14ac:dyDescent="0.25">
      <c r="M11131" s="7"/>
    </row>
    <row r="11132" spans="13:13" x14ac:dyDescent="0.25">
      <c r="M11132" s="7"/>
    </row>
    <row r="11133" spans="13:13" x14ac:dyDescent="0.25">
      <c r="M11133" s="7"/>
    </row>
    <row r="11134" spans="13:13" x14ac:dyDescent="0.25">
      <c r="M11134" s="7"/>
    </row>
    <row r="11135" spans="13:13" x14ac:dyDescent="0.25">
      <c r="M11135" s="7"/>
    </row>
    <row r="11136" spans="13:13" x14ac:dyDescent="0.25">
      <c r="M11136" s="7"/>
    </row>
    <row r="11137" spans="13:13" x14ac:dyDescent="0.25">
      <c r="M11137" s="7"/>
    </row>
    <row r="11138" spans="13:13" x14ac:dyDescent="0.25">
      <c r="M11138" s="7"/>
    </row>
    <row r="11139" spans="13:13" x14ac:dyDescent="0.25">
      <c r="M11139" s="7"/>
    </row>
    <row r="11140" spans="13:13" x14ac:dyDescent="0.25">
      <c r="M11140" s="7"/>
    </row>
    <row r="11141" spans="13:13" x14ac:dyDescent="0.25">
      <c r="M11141" s="7"/>
    </row>
    <row r="11142" spans="13:13" x14ac:dyDescent="0.25">
      <c r="M11142" s="7"/>
    </row>
    <row r="11143" spans="13:13" x14ac:dyDescent="0.25">
      <c r="M11143" s="7"/>
    </row>
    <row r="11144" spans="13:13" x14ac:dyDescent="0.25">
      <c r="M11144" s="7"/>
    </row>
    <row r="11145" spans="13:13" x14ac:dyDescent="0.25">
      <c r="M11145" s="7"/>
    </row>
    <row r="11146" spans="13:13" x14ac:dyDescent="0.25">
      <c r="M11146" s="7"/>
    </row>
    <row r="11147" spans="13:13" x14ac:dyDescent="0.25">
      <c r="M11147" s="7"/>
    </row>
    <row r="11148" spans="13:13" x14ac:dyDescent="0.25">
      <c r="M11148" s="7"/>
    </row>
    <row r="11149" spans="13:13" x14ac:dyDescent="0.25">
      <c r="M11149" s="7"/>
    </row>
    <row r="11150" spans="13:13" x14ac:dyDescent="0.25">
      <c r="M11150" s="7"/>
    </row>
    <row r="11151" spans="13:13" x14ac:dyDescent="0.25">
      <c r="M11151" s="7"/>
    </row>
    <row r="11152" spans="13:13" x14ac:dyDescent="0.25">
      <c r="M11152" s="7"/>
    </row>
    <row r="11153" spans="13:13" x14ac:dyDescent="0.25">
      <c r="M11153" s="7"/>
    </row>
    <row r="11154" spans="13:13" x14ac:dyDescent="0.25">
      <c r="M11154" s="7"/>
    </row>
    <row r="11155" spans="13:13" x14ac:dyDescent="0.25">
      <c r="M11155" s="7"/>
    </row>
    <row r="11156" spans="13:13" x14ac:dyDescent="0.25">
      <c r="M11156" s="7"/>
    </row>
    <row r="11157" spans="13:13" x14ac:dyDescent="0.25">
      <c r="M11157" s="7"/>
    </row>
    <row r="11158" spans="13:13" x14ac:dyDescent="0.25">
      <c r="M11158" s="7"/>
    </row>
    <row r="11159" spans="13:13" x14ac:dyDescent="0.25">
      <c r="M11159" s="7"/>
    </row>
    <row r="11160" spans="13:13" x14ac:dyDescent="0.25">
      <c r="M11160" s="7"/>
    </row>
    <row r="11161" spans="13:13" x14ac:dyDescent="0.25">
      <c r="M11161" s="7"/>
    </row>
    <row r="11162" spans="13:13" x14ac:dyDescent="0.25">
      <c r="M11162" s="7"/>
    </row>
    <row r="11163" spans="13:13" x14ac:dyDescent="0.25">
      <c r="M11163" s="7"/>
    </row>
    <row r="11164" spans="13:13" x14ac:dyDescent="0.25">
      <c r="M11164" s="7"/>
    </row>
    <row r="11165" spans="13:13" x14ac:dyDescent="0.25">
      <c r="M11165" s="7"/>
    </row>
    <row r="11166" spans="13:13" x14ac:dyDescent="0.25">
      <c r="M11166" s="7"/>
    </row>
    <row r="11167" spans="13:13" x14ac:dyDescent="0.25">
      <c r="M11167" s="7"/>
    </row>
    <row r="11168" spans="13:13" x14ac:dyDescent="0.25">
      <c r="M11168" s="7"/>
    </row>
    <row r="11169" spans="13:13" x14ac:dyDescent="0.25">
      <c r="M11169" s="7"/>
    </row>
    <row r="11170" spans="13:13" x14ac:dyDescent="0.25">
      <c r="M11170" s="7"/>
    </row>
    <row r="11171" spans="13:13" x14ac:dyDescent="0.25">
      <c r="M11171" s="7"/>
    </row>
    <row r="11172" spans="13:13" x14ac:dyDescent="0.25">
      <c r="M11172" s="7"/>
    </row>
    <row r="11173" spans="13:13" x14ac:dyDescent="0.25">
      <c r="M11173" s="7"/>
    </row>
    <row r="11174" spans="13:13" x14ac:dyDescent="0.25">
      <c r="M11174" s="7"/>
    </row>
    <row r="11175" spans="13:13" x14ac:dyDescent="0.25">
      <c r="M11175" s="7"/>
    </row>
    <row r="11176" spans="13:13" x14ac:dyDescent="0.25">
      <c r="M11176" s="7"/>
    </row>
    <row r="11177" spans="13:13" x14ac:dyDescent="0.25">
      <c r="M11177" s="7"/>
    </row>
    <row r="11178" spans="13:13" x14ac:dyDescent="0.25">
      <c r="M11178" s="7"/>
    </row>
    <row r="11179" spans="13:13" x14ac:dyDescent="0.25">
      <c r="M11179" s="7"/>
    </row>
    <row r="11180" spans="13:13" x14ac:dyDescent="0.25">
      <c r="M11180" s="7"/>
    </row>
    <row r="11181" spans="13:13" x14ac:dyDescent="0.25">
      <c r="M11181" s="7"/>
    </row>
    <row r="11182" spans="13:13" x14ac:dyDescent="0.25">
      <c r="M11182" s="7"/>
    </row>
    <row r="11183" spans="13:13" x14ac:dyDescent="0.25">
      <c r="M11183" s="7"/>
    </row>
    <row r="11184" spans="13:13" x14ac:dyDescent="0.25">
      <c r="M11184" s="7"/>
    </row>
    <row r="11185" spans="13:13" x14ac:dyDescent="0.25">
      <c r="M11185" s="7"/>
    </row>
    <row r="11186" spans="13:13" x14ac:dyDescent="0.25">
      <c r="M11186" s="7"/>
    </row>
    <row r="11187" spans="13:13" x14ac:dyDescent="0.25">
      <c r="M11187" s="7"/>
    </row>
    <row r="11188" spans="13:13" x14ac:dyDescent="0.25">
      <c r="M11188" s="7"/>
    </row>
    <row r="11189" spans="13:13" x14ac:dyDescent="0.25">
      <c r="M11189" s="7"/>
    </row>
    <row r="11190" spans="13:13" x14ac:dyDescent="0.25">
      <c r="M11190" s="7"/>
    </row>
    <row r="11191" spans="13:13" x14ac:dyDescent="0.25">
      <c r="M11191" s="7"/>
    </row>
    <row r="11192" spans="13:13" x14ac:dyDescent="0.25">
      <c r="M11192" s="7"/>
    </row>
    <row r="11193" spans="13:13" x14ac:dyDescent="0.25">
      <c r="M11193" s="7"/>
    </row>
    <row r="11194" spans="13:13" x14ac:dyDescent="0.25">
      <c r="M11194" s="7"/>
    </row>
    <row r="11195" spans="13:13" x14ac:dyDescent="0.25">
      <c r="M11195" s="7"/>
    </row>
    <row r="11196" spans="13:13" x14ac:dyDescent="0.25">
      <c r="M11196" s="7"/>
    </row>
    <row r="11197" spans="13:13" x14ac:dyDescent="0.25">
      <c r="M11197" s="7"/>
    </row>
    <row r="11198" spans="13:13" x14ac:dyDescent="0.25">
      <c r="M11198" s="7"/>
    </row>
    <row r="11199" spans="13:13" x14ac:dyDescent="0.25">
      <c r="M11199" s="7"/>
    </row>
    <row r="11200" spans="13:13" x14ac:dyDescent="0.25">
      <c r="M11200" s="7"/>
    </row>
    <row r="11201" spans="13:13" x14ac:dyDescent="0.25">
      <c r="M11201" s="7"/>
    </row>
    <row r="11202" spans="13:13" x14ac:dyDescent="0.25">
      <c r="M11202" s="7"/>
    </row>
    <row r="11203" spans="13:13" x14ac:dyDescent="0.25">
      <c r="M11203" s="7"/>
    </row>
    <row r="11204" spans="13:13" x14ac:dyDescent="0.25">
      <c r="M11204" s="7"/>
    </row>
    <row r="11205" spans="13:13" x14ac:dyDescent="0.25">
      <c r="M11205" s="7"/>
    </row>
    <row r="11206" spans="13:13" x14ac:dyDescent="0.25">
      <c r="M11206" s="7"/>
    </row>
    <row r="11207" spans="13:13" x14ac:dyDescent="0.25">
      <c r="M11207" s="7"/>
    </row>
    <row r="11208" spans="13:13" x14ac:dyDescent="0.25">
      <c r="M11208" s="7"/>
    </row>
    <row r="11209" spans="13:13" x14ac:dyDescent="0.25">
      <c r="M11209" s="7"/>
    </row>
    <row r="11210" spans="13:13" x14ac:dyDescent="0.25">
      <c r="M11210" s="7"/>
    </row>
    <row r="11211" spans="13:13" x14ac:dyDescent="0.25">
      <c r="M11211" s="7"/>
    </row>
    <row r="11212" spans="13:13" x14ac:dyDescent="0.25">
      <c r="M11212" s="7"/>
    </row>
    <row r="11213" spans="13:13" x14ac:dyDescent="0.25">
      <c r="M11213" s="7"/>
    </row>
    <row r="11214" spans="13:13" x14ac:dyDescent="0.25">
      <c r="M11214" s="7"/>
    </row>
    <row r="11215" spans="13:13" x14ac:dyDescent="0.25">
      <c r="M11215" s="7"/>
    </row>
    <row r="11216" spans="13:13" x14ac:dyDescent="0.25">
      <c r="M11216" s="7"/>
    </row>
    <row r="11217" spans="13:13" x14ac:dyDescent="0.25">
      <c r="M11217" s="7"/>
    </row>
    <row r="11218" spans="13:13" x14ac:dyDescent="0.25">
      <c r="M11218" s="7"/>
    </row>
    <row r="11219" spans="13:13" x14ac:dyDescent="0.25">
      <c r="M11219" s="7"/>
    </row>
    <row r="11220" spans="13:13" x14ac:dyDescent="0.25">
      <c r="M11220" s="7"/>
    </row>
    <row r="11221" spans="13:13" x14ac:dyDescent="0.25">
      <c r="M11221" s="7"/>
    </row>
    <row r="11222" spans="13:13" x14ac:dyDescent="0.25">
      <c r="M11222" s="7"/>
    </row>
    <row r="11223" spans="13:13" x14ac:dyDescent="0.25">
      <c r="M11223" s="7"/>
    </row>
    <row r="11224" spans="13:13" x14ac:dyDescent="0.25">
      <c r="M11224" s="7"/>
    </row>
    <row r="11225" spans="13:13" x14ac:dyDescent="0.25">
      <c r="M11225" s="7"/>
    </row>
    <row r="11226" spans="13:13" x14ac:dyDescent="0.25">
      <c r="M11226" s="7"/>
    </row>
    <row r="11227" spans="13:13" x14ac:dyDescent="0.25">
      <c r="M11227" s="7"/>
    </row>
    <row r="11228" spans="13:13" x14ac:dyDescent="0.25">
      <c r="M11228" s="7"/>
    </row>
    <row r="11229" spans="13:13" x14ac:dyDescent="0.25">
      <c r="M11229" s="7"/>
    </row>
    <row r="11230" spans="13:13" x14ac:dyDescent="0.25">
      <c r="M11230" s="7"/>
    </row>
    <row r="11231" spans="13:13" x14ac:dyDescent="0.25">
      <c r="M11231" s="7"/>
    </row>
    <row r="11232" spans="13:13" x14ac:dyDescent="0.25">
      <c r="M11232" s="7"/>
    </row>
    <row r="11233" spans="13:13" x14ac:dyDescent="0.25">
      <c r="M11233" s="7"/>
    </row>
    <row r="11234" spans="13:13" x14ac:dyDescent="0.25">
      <c r="M11234" s="7"/>
    </row>
    <row r="11235" spans="13:13" x14ac:dyDescent="0.25">
      <c r="M11235" s="7"/>
    </row>
    <row r="11236" spans="13:13" x14ac:dyDescent="0.25">
      <c r="M11236" s="7"/>
    </row>
    <row r="11237" spans="13:13" x14ac:dyDescent="0.25">
      <c r="M11237" s="7"/>
    </row>
    <row r="11238" spans="13:13" x14ac:dyDescent="0.25">
      <c r="M11238" s="7"/>
    </row>
    <row r="11239" spans="13:13" x14ac:dyDescent="0.25">
      <c r="M11239" s="7"/>
    </row>
    <row r="11240" spans="13:13" x14ac:dyDescent="0.25">
      <c r="M11240" s="7"/>
    </row>
    <row r="11241" spans="13:13" x14ac:dyDescent="0.25">
      <c r="M11241" s="7"/>
    </row>
    <row r="11242" spans="13:13" x14ac:dyDescent="0.25">
      <c r="M11242" s="7"/>
    </row>
    <row r="11243" spans="13:13" x14ac:dyDescent="0.25">
      <c r="M11243" s="7"/>
    </row>
    <row r="11244" spans="13:13" x14ac:dyDescent="0.25">
      <c r="M11244" s="7"/>
    </row>
    <row r="11245" spans="13:13" x14ac:dyDescent="0.25">
      <c r="M11245" s="7"/>
    </row>
    <row r="11246" spans="13:13" x14ac:dyDescent="0.25">
      <c r="M11246" s="7"/>
    </row>
    <row r="11247" spans="13:13" x14ac:dyDescent="0.25">
      <c r="M11247" s="7"/>
    </row>
    <row r="11248" spans="13:13" x14ac:dyDescent="0.25">
      <c r="M11248" s="7"/>
    </row>
    <row r="11249" spans="13:13" x14ac:dyDescent="0.25">
      <c r="M11249" s="7"/>
    </row>
    <row r="11250" spans="13:13" x14ac:dyDescent="0.25">
      <c r="M11250" s="7"/>
    </row>
    <row r="11251" spans="13:13" x14ac:dyDescent="0.25">
      <c r="M11251" s="7"/>
    </row>
    <row r="11252" spans="13:13" x14ac:dyDescent="0.25">
      <c r="M11252" s="7"/>
    </row>
    <row r="11253" spans="13:13" x14ac:dyDescent="0.25">
      <c r="M11253" s="7"/>
    </row>
    <row r="11254" spans="13:13" x14ac:dyDescent="0.25">
      <c r="M11254" s="7"/>
    </row>
    <row r="11255" spans="13:13" x14ac:dyDescent="0.25">
      <c r="M11255" s="7"/>
    </row>
    <row r="11256" spans="13:13" x14ac:dyDescent="0.25">
      <c r="M11256" s="7"/>
    </row>
    <row r="11257" spans="13:13" x14ac:dyDescent="0.25">
      <c r="M11257" s="7"/>
    </row>
    <row r="11258" spans="13:13" x14ac:dyDescent="0.25">
      <c r="M11258" s="7"/>
    </row>
    <row r="11259" spans="13:13" x14ac:dyDescent="0.25">
      <c r="M11259" s="7"/>
    </row>
    <row r="11260" spans="13:13" x14ac:dyDescent="0.25">
      <c r="M11260" s="7"/>
    </row>
    <row r="11261" spans="13:13" x14ac:dyDescent="0.25">
      <c r="M11261" s="7"/>
    </row>
    <row r="11262" spans="13:13" x14ac:dyDescent="0.25">
      <c r="M11262" s="7"/>
    </row>
    <row r="11263" spans="13:13" x14ac:dyDescent="0.25">
      <c r="M11263" s="7"/>
    </row>
    <row r="11264" spans="13:13" x14ac:dyDescent="0.25">
      <c r="M11264" s="7"/>
    </row>
    <row r="11265" spans="13:13" x14ac:dyDescent="0.25">
      <c r="M11265" s="7"/>
    </row>
    <row r="11266" spans="13:13" x14ac:dyDescent="0.25">
      <c r="M11266" s="7"/>
    </row>
    <row r="11267" spans="13:13" x14ac:dyDescent="0.25">
      <c r="M11267" s="7"/>
    </row>
    <row r="11268" spans="13:13" x14ac:dyDescent="0.25">
      <c r="M11268" s="7"/>
    </row>
    <row r="11269" spans="13:13" x14ac:dyDescent="0.25">
      <c r="M11269" s="7"/>
    </row>
    <row r="11270" spans="13:13" x14ac:dyDescent="0.25">
      <c r="M11270" s="7"/>
    </row>
    <row r="11271" spans="13:13" x14ac:dyDescent="0.25">
      <c r="M11271" s="7"/>
    </row>
    <row r="11272" spans="13:13" x14ac:dyDescent="0.25">
      <c r="M11272" s="7"/>
    </row>
    <row r="11273" spans="13:13" x14ac:dyDescent="0.25">
      <c r="M11273" s="7"/>
    </row>
    <row r="11274" spans="13:13" x14ac:dyDescent="0.25">
      <c r="M11274" s="7"/>
    </row>
    <row r="11275" spans="13:13" x14ac:dyDescent="0.25">
      <c r="M11275" s="7"/>
    </row>
    <row r="11276" spans="13:13" x14ac:dyDescent="0.25">
      <c r="M11276" s="7"/>
    </row>
    <row r="11277" spans="13:13" x14ac:dyDescent="0.25">
      <c r="M11277" s="7"/>
    </row>
    <row r="11278" spans="13:13" x14ac:dyDescent="0.25">
      <c r="M11278" s="7"/>
    </row>
    <row r="11279" spans="13:13" x14ac:dyDescent="0.25">
      <c r="M11279" s="7"/>
    </row>
    <row r="11280" spans="13:13" x14ac:dyDescent="0.25">
      <c r="M11280" s="7"/>
    </row>
    <row r="11281" spans="13:13" x14ac:dyDescent="0.25">
      <c r="M11281" s="7"/>
    </row>
    <row r="11282" spans="13:13" x14ac:dyDescent="0.25">
      <c r="M11282" s="7"/>
    </row>
    <row r="11283" spans="13:13" x14ac:dyDescent="0.25">
      <c r="M11283" s="7"/>
    </row>
    <row r="11284" spans="13:13" x14ac:dyDescent="0.25">
      <c r="M11284" s="7"/>
    </row>
    <row r="11285" spans="13:13" x14ac:dyDescent="0.25">
      <c r="M11285" s="7"/>
    </row>
    <row r="11286" spans="13:13" x14ac:dyDescent="0.25">
      <c r="M11286" s="7"/>
    </row>
    <row r="11287" spans="13:13" x14ac:dyDescent="0.25">
      <c r="M11287" s="7"/>
    </row>
    <row r="11288" spans="13:13" x14ac:dyDescent="0.25">
      <c r="M11288" s="7"/>
    </row>
    <row r="11289" spans="13:13" x14ac:dyDescent="0.25">
      <c r="M11289" s="7"/>
    </row>
    <row r="11290" spans="13:13" x14ac:dyDescent="0.25">
      <c r="M11290" s="7"/>
    </row>
    <row r="11291" spans="13:13" x14ac:dyDescent="0.25">
      <c r="M11291" s="7"/>
    </row>
    <row r="11292" spans="13:13" x14ac:dyDescent="0.25">
      <c r="M11292" s="7"/>
    </row>
    <row r="11293" spans="13:13" x14ac:dyDescent="0.25">
      <c r="M11293" s="7"/>
    </row>
    <row r="11294" spans="13:13" x14ac:dyDescent="0.25">
      <c r="M11294" s="7"/>
    </row>
    <row r="11295" spans="13:13" x14ac:dyDescent="0.25">
      <c r="M11295" s="7"/>
    </row>
    <row r="11296" spans="13:13" x14ac:dyDescent="0.25">
      <c r="M11296" s="7"/>
    </row>
    <row r="11297" spans="13:13" x14ac:dyDescent="0.25">
      <c r="M11297" s="7"/>
    </row>
    <row r="11298" spans="13:13" x14ac:dyDescent="0.25">
      <c r="M11298" s="7"/>
    </row>
    <row r="11299" spans="13:13" x14ac:dyDescent="0.25">
      <c r="M11299" s="7"/>
    </row>
    <row r="11300" spans="13:13" x14ac:dyDescent="0.25">
      <c r="M11300" s="7"/>
    </row>
    <row r="11301" spans="13:13" x14ac:dyDescent="0.25">
      <c r="M11301" s="7"/>
    </row>
    <row r="11302" spans="13:13" x14ac:dyDescent="0.25">
      <c r="M11302" s="7"/>
    </row>
    <row r="11303" spans="13:13" x14ac:dyDescent="0.25">
      <c r="M11303" s="7"/>
    </row>
    <row r="11304" spans="13:13" x14ac:dyDescent="0.25">
      <c r="M11304" s="7"/>
    </row>
    <row r="11305" spans="13:13" x14ac:dyDescent="0.25">
      <c r="M11305" s="7"/>
    </row>
    <row r="11306" spans="13:13" x14ac:dyDescent="0.25">
      <c r="M11306" s="7"/>
    </row>
    <row r="11307" spans="13:13" x14ac:dyDescent="0.25">
      <c r="M11307" s="7"/>
    </row>
    <row r="11308" spans="13:13" x14ac:dyDescent="0.25">
      <c r="M11308" s="7"/>
    </row>
    <row r="11309" spans="13:13" x14ac:dyDescent="0.25">
      <c r="M11309" s="7"/>
    </row>
    <row r="11310" spans="13:13" x14ac:dyDescent="0.25">
      <c r="M11310" s="7"/>
    </row>
    <row r="11311" spans="13:13" x14ac:dyDescent="0.25">
      <c r="M11311" s="7"/>
    </row>
    <row r="11312" spans="13:13" x14ac:dyDescent="0.25">
      <c r="M11312" s="7"/>
    </row>
    <row r="11313" spans="13:13" x14ac:dyDescent="0.25">
      <c r="M11313" s="7"/>
    </row>
    <row r="11314" spans="13:13" x14ac:dyDescent="0.25">
      <c r="M11314" s="7"/>
    </row>
    <row r="11315" spans="13:13" x14ac:dyDescent="0.25">
      <c r="M11315" s="7"/>
    </row>
    <row r="11316" spans="13:13" x14ac:dyDescent="0.25">
      <c r="M11316" s="7"/>
    </row>
    <row r="11317" spans="13:13" x14ac:dyDescent="0.25">
      <c r="M11317" s="7"/>
    </row>
    <row r="11318" spans="13:13" x14ac:dyDescent="0.25">
      <c r="M11318" s="7"/>
    </row>
    <row r="11319" spans="13:13" x14ac:dyDescent="0.25">
      <c r="M11319" s="7"/>
    </row>
    <row r="11320" spans="13:13" x14ac:dyDescent="0.25">
      <c r="M11320" s="7"/>
    </row>
    <row r="11321" spans="13:13" x14ac:dyDescent="0.25">
      <c r="M11321" s="7"/>
    </row>
    <row r="11322" spans="13:13" x14ac:dyDescent="0.25">
      <c r="M11322" s="7"/>
    </row>
    <row r="11323" spans="13:13" x14ac:dyDescent="0.25">
      <c r="M11323" s="7"/>
    </row>
    <row r="11324" spans="13:13" x14ac:dyDescent="0.25">
      <c r="M11324" s="7"/>
    </row>
    <row r="11325" spans="13:13" x14ac:dyDescent="0.25">
      <c r="M11325" s="7"/>
    </row>
    <row r="11326" spans="13:13" x14ac:dyDescent="0.25">
      <c r="M11326" s="7"/>
    </row>
    <row r="11327" spans="13:13" x14ac:dyDescent="0.25">
      <c r="M11327" s="7"/>
    </row>
    <row r="11328" spans="13:13" x14ac:dyDescent="0.25">
      <c r="M11328" s="7"/>
    </row>
    <row r="11329" spans="13:13" x14ac:dyDescent="0.25">
      <c r="M11329" s="7"/>
    </row>
    <row r="11330" spans="13:13" x14ac:dyDescent="0.25">
      <c r="M11330" s="7"/>
    </row>
    <row r="11331" spans="13:13" x14ac:dyDescent="0.25">
      <c r="M11331" s="7"/>
    </row>
    <row r="11332" spans="13:13" x14ac:dyDescent="0.25">
      <c r="M11332" s="7"/>
    </row>
    <row r="11333" spans="13:13" x14ac:dyDescent="0.25">
      <c r="M11333" s="7"/>
    </row>
    <row r="11334" spans="13:13" x14ac:dyDescent="0.25">
      <c r="M11334" s="7"/>
    </row>
    <row r="11335" spans="13:13" x14ac:dyDescent="0.25">
      <c r="M11335" s="7"/>
    </row>
    <row r="11336" spans="13:13" x14ac:dyDescent="0.25">
      <c r="M11336" s="7"/>
    </row>
    <row r="11337" spans="13:13" x14ac:dyDescent="0.25">
      <c r="M11337" s="7"/>
    </row>
    <row r="11338" spans="13:13" x14ac:dyDescent="0.25">
      <c r="M11338" s="7"/>
    </row>
    <row r="11339" spans="13:13" x14ac:dyDescent="0.25">
      <c r="M11339" s="7"/>
    </row>
    <row r="11340" spans="13:13" x14ac:dyDescent="0.25">
      <c r="M11340" s="7"/>
    </row>
    <row r="11341" spans="13:13" x14ac:dyDescent="0.25">
      <c r="M11341" s="7"/>
    </row>
    <row r="11342" spans="13:13" x14ac:dyDescent="0.25">
      <c r="M11342" s="7"/>
    </row>
    <row r="11343" spans="13:13" x14ac:dyDescent="0.25">
      <c r="M11343" s="7"/>
    </row>
    <row r="11344" spans="13:13" x14ac:dyDescent="0.25">
      <c r="M11344" s="7"/>
    </row>
    <row r="11345" spans="13:13" x14ac:dyDescent="0.25">
      <c r="M11345" s="7"/>
    </row>
    <row r="11346" spans="13:13" x14ac:dyDescent="0.25">
      <c r="M11346" s="7"/>
    </row>
    <row r="11347" spans="13:13" x14ac:dyDescent="0.25">
      <c r="M11347" s="7"/>
    </row>
    <row r="11348" spans="13:13" x14ac:dyDescent="0.25">
      <c r="M11348" s="7"/>
    </row>
    <row r="11349" spans="13:13" x14ac:dyDescent="0.25">
      <c r="M11349" s="7"/>
    </row>
    <row r="11350" spans="13:13" x14ac:dyDescent="0.25">
      <c r="M11350" s="7"/>
    </row>
    <row r="11351" spans="13:13" x14ac:dyDescent="0.25">
      <c r="M11351" s="7"/>
    </row>
    <row r="11352" spans="13:13" x14ac:dyDescent="0.25">
      <c r="M11352" s="7"/>
    </row>
    <row r="11353" spans="13:13" x14ac:dyDescent="0.25">
      <c r="M11353" s="7"/>
    </row>
    <row r="11354" spans="13:13" x14ac:dyDescent="0.25">
      <c r="M11354" s="7"/>
    </row>
    <row r="11355" spans="13:13" x14ac:dyDescent="0.25">
      <c r="M11355" s="7"/>
    </row>
    <row r="11356" spans="13:13" x14ac:dyDescent="0.25">
      <c r="M11356" s="7"/>
    </row>
    <row r="11357" spans="13:13" x14ac:dyDescent="0.25">
      <c r="M11357" s="7"/>
    </row>
    <row r="11358" spans="13:13" x14ac:dyDescent="0.25">
      <c r="M11358" s="7"/>
    </row>
    <row r="11359" spans="13:13" x14ac:dyDescent="0.25">
      <c r="M11359" s="7"/>
    </row>
    <row r="11360" spans="13:13" x14ac:dyDescent="0.25">
      <c r="M11360" s="7"/>
    </row>
    <row r="11361" spans="13:13" x14ac:dyDescent="0.25">
      <c r="M11361" s="7"/>
    </row>
    <row r="11362" spans="13:13" x14ac:dyDescent="0.25">
      <c r="M11362" s="7"/>
    </row>
    <row r="11363" spans="13:13" x14ac:dyDescent="0.25">
      <c r="M11363" s="7"/>
    </row>
    <row r="11364" spans="13:13" x14ac:dyDescent="0.25">
      <c r="M11364" s="7"/>
    </row>
    <row r="11365" spans="13:13" x14ac:dyDescent="0.25">
      <c r="M11365" s="7"/>
    </row>
    <row r="11366" spans="13:13" x14ac:dyDescent="0.25">
      <c r="M11366" s="7"/>
    </row>
    <row r="11367" spans="13:13" x14ac:dyDescent="0.25">
      <c r="M11367" s="7"/>
    </row>
    <row r="11368" spans="13:13" x14ac:dyDescent="0.25">
      <c r="M11368" s="7"/>
    </row>
    <row r="11369" spans="13:13" x14ac:dyDescent="0.25">
      <c r="M11369" s="7"/>
    </row>
    <row r="11370" spans="13:13" x14ac:dyDescent="0.25">
      <c r="M11370" s="7"/>
    </row>
    <row r="11371" spans="13:13" x14ac:dyDescent="0.25">
      <c r="M11371" s="7"/>
    </row>
    <row r="11372" spans="13:13" x14ac:dyDescent="0.25">
      <c r="M11372" s="7"/>
    </row>
    <row r="11373" spans="13:13" x14ac:dyDescent="0.25">
      <c r="M11373" s="7"/>
    </row>
    <row r="11374" spans="13:13" x14ac:dyDescent="0.25">
      <c r="M11374" s="7"/>
    </row>
    <row r="11375" spans="13:13" x14ac:dyDescent="0.25">
      <c r="M11375" s="7"/>
    </row>
    <row r="11376" spans="13:13" x14ac:dyDescent="0.25">
      <c r="M11376" s="7"/>
    </row>
    <row r="11377" spans="13:13" x14ac:dyDescent="0.25">
      <c r="M11377" s="7"/>
    </row>
    <row r="11378" spans="13:13" x14ac:dyDescent="0.25">
      <c r="M11378" s="7"/>
    </row>
    <row r="11379" spans="13:13" x14ac:dyDescent="0.25">
      <c r="M11379" s="7"/>
    </row>
    <row r="11380" spans="13:13" x14ac:dyDescent="0.25">
      <c r="M11380" s="7"/>
    </row>
    <row r="11381" spans="13:13" x14ac:dyDescent="0.25">
      <c r="M11381" s="7"/>
    </row>
    <row r="11382" spans="13:13" x14ac:dyDescent="0.25">
      <c r="M11382" s="7"/>
    </row>
    <row r="11383" spans="13:13" x14ac:dyDescent="0.25">
      <c r="M11383" s="7"/>
    </row>
    <row r="11384" spans="13:13" x14ac:dyDescent="0.25">
      <c r="M11384" s="7"/>
    </row>
    <row r="11385" spans="13:13" x14ac:dyDescent="0.25">
      <c r="M11385" s="7"/>
    </row>
    <row r="11386" spans="13:13" x14ac:dyDescent="0.25">
      <c r="M11386" s="7"/>
    </row>
    <row r="11387" spans="13:13" x14ac:dyDescent="0.25">
      <c r="M11387" s="7"/>
    </row>
    <row r="11388" spans="13:13" x14ac:dyDescent="0.25">
      <c r="M11388" s="7"/>
    </row>
    <row r="11389" spans="13:13" x14ac:dyDescent="0.25">
      <c r="M11389" s="7"/>
    </row>
    <row r="11390" spans="13:13" x14ac:dyDescent="0.25">
      <c r="M11390" s="7"/>
    </row>
    <row r="11391" spans="13:13" x14ac:dyDescent="0.25">
      <c r="M11391" s="7"/>
    </row>
    <row r="11392" spans="13:13" x14ac:dyDescent="0.25">
      <c r="M11392" s="7"/>
    </row>
    <row r="11393" spans="13:13" x14ac:dyDescent="0.25">
      <c r="M11393" s="7"/>
    </row>
    <row r="11394" spans="13:13" x14ac:dyDescent="0.25">
      <c r="M11394" s="7"/>
    </row>
    <row r="11395" spans="13:13" x14ac:dyDescent="0.25">
      <c r="M11395" s="7"/>
    </row>
    <row r="11396" spans="13:13" x14ac:dyDescent="0.25">
      <c r="M11396" s="7"/>
    </row>
    <row r="11397" spans="13:13" x14ac:dyDescent="0.25">
      <c r="M11397" s="7"/>
    </row>
    <row r="11398" spans="13:13" x14ac:dyDescent="0.25">
      <c r="M11398" s="7"/>
    </row>
    <row r="11399" spans="13:13" x14ac:dyDescent="0.25">
      <c r="M11399" s="7"/>
    </row>
    <row r="11400" spans="13:13" x14ac:dyDescent="0.25">
      <c r="M11400" s="7"/>
    </row>
    <row r="11401" spans="13:13" x14ac:dyDescent="0.25">
      <c r="M11401" s="7"/>
    </row>
    <row r="11402" spans="13:13" x14ac:dyDescent="0.25">
      <c r="M11402" s="7"/>
    </row>
    <row r="11403" spans="13:13" x14ac:dyDescent="0.25">
      <c r="M11403" s="7"/>
    </row>
    <row r="11404" spans="13:13" x14ac:dyDescent="0.25">
      <c r="M11404" s="7"/>
    </row>
    <row r="11405" spans="13:13" x14ac:dyDescent="0.25">
      <c r="M11405" s="7"/>
    </row>
    <row r="11406" spans="13:13" x14ac:dyDescent="0.25">
      <c r="M11406" s="7"/>
    </row>
    <row r="11407" spans="13:13" x14ac:dyDescent="0.25">
      <c r="M11407" s="7"/>
    </row>
    <row r="11408" spans="13:13" x14ac:dyDescent="0.25">
      <c r="M11408" s="7"/>
    </row>
    <row r="11409" spans="13:13" x14ac:dyDescent="0.25">
      <c r="M11409" s="7"/>
    </row>
    <row r="11410" spans="13:13" x14ac:dyDescent="0.25">
      <c r="M11410" s="7"/>
    </row>
    <row r="11411" spans="13:13" x14ac:dyDescent="0.25">
      <c r="M11411" s="7"/>
    </row>
    <row r="11412" spans="13:13" x14ac:dyDescent="0.25">
      <c r="M11412" s="7"/>
    </row>
    <row r="11413" spans="13:13" x14ac:dyDescent="0.25">
      <c r="M11413" s="7"/>
    </row>
    <row r="11414" spans="13:13" x14ac:dyDescent="0.25">
      <c r="M11414" s="7"/>
    </row>
    <row r="11415" spans="13:13" x14ac:dyDescent="0.25">
      <c r="M11415" s="7"/>
    </row>
    <row r="11416" spans="13:13" x14ac:dyDescent="0.25">
      <c r="M11416" s="7"/>
    </row>
    <row r="11417" spans="13:13" x14ac:dyDescent="0.25">
      <c r="M11417" s="7"/>
    </row>
    <row r="11418" spans="13:13" x14ac:dyDescent="0.25">
      <c r="M11418" s="7"/>
    </row>
    <row r="11419" spans="13:13" x14ac:dyDescent="0.25">
      <c r="M11419" s="7"/>
    </row>
    <row r="11420" spans="13:13" x14ac:dyDescent="0.25">
      <c r="M11420" s="7"/>
    </row>
    <row r="11421" spans="13:13" x14ac:dyDescent="0.25">
      <c r="M11421" s="7"/>
    </row>
    <row r="11422" spans="13:13" x14ac:dyDescent="0.25">
      <c r="M11422" s="7"/>
    </row>
    <row r="11423" spans="13:13" x14ac:dyDescent="0.25">
      <c r="M11423" s="7"/>
    </row>
    <row r="11424" spans="13:13" x14ac:dyDescent="0.25">
      <c r="M11424" s="7"/>
    </row>
    <row r="11425" spans="13:13" x14ac:dyDescent="0.25">
      <c r="M11425" s="7"/>
    </row>
    <row r="11426" spans="13:13" x14ac:dyDescent="0.25">
      <c r="M11426" s="7"/>
    </row>
    <row r="11427" spans="13:13" x14ac:dyDescent="0.25">
      <c r="M11427" s="7"/>
    </row>
    <row r="11428" spans="13:13" x14ac:dyDescent="0.25">
      <c r="M11428" s="7"/>
    </row>
    <row r="11429" spans="13:13" x14ac:dyDescent="0.25">
      <c r="M11429" s="7"/>
    </row>
    <row r="11430" spans="13:13" x14ac:dyDescent="0.25">
      <c r="M11430" s="7"/>
    </row>
    <row r="11431" spans="13:13" x14ac:dyDescent="0.25">
      <c r="M11431" s="7"/>
    </row>
    <row r="11432" spans="13:13" x14ac:dyDescent="0.25">
      <c r="M11432" s="7"/>
    </row>
    <row r="11433" spans="13:13" x14ac:dyDescent="0.25">
      <c r="M11433" s="7"/>
    </row>
    <row r="11434" spans="13:13" x14ac:dyDescent="0.25">
      <c r="M11434" s="7"/>
    </row>
    <row r="11435" spans="13:13" x14ac:dyDescent="0.25">
      <c r="M11435" s="7"/>
    </row>
    <row r="11436" spans="13:13" x14ac:dyDescent="0.25">
      <c r="M11436" s="7"/>
    </row>
    <row r="11437" spans="13:13" x14ac:dyDescent="0.25">
      <c r="M11437" s="7"/>
    </row>
    <row r="11438" spans="13:13" x14ac:dyDescent="0.25">
      <c r="M11438" s="7"/>
    </row>
    <row r="11439" spans="13:13" x14ac:dyDescent="0.25">
      <c r="M11439" s="7"/>
    </row>
    <row r="11440" spans="13:13" x14ac:dyDescent="0.25">
      <c r="M11440" s="7"/>
    </row>
    <row r="11441" spans="13:13" x14ac:dyDescent="0.25">
      <c r="M11441" s="7"/>
    </row>
    <row r="11442" spans="13:13" x14ac:dyDescent="0.25">
      <c r="M11442" s="7"/>
    </row>
    <row r="11443" spans="13:13" x14ac:dyDescent="0.25">
      <c r="M11443" s="7"/>
    </row>
    <row r="11444" spans="13:13" x14ac:dyDescent="0.25">
      <c r="M11444" s="7"/>
    </row>
    <row r="11445" spans="13:13" x14ac:dyDescent="0.25">
      <c r="M11445" s="7"/>
    </row>
    <row r="11446" spans="13:13" x14ac:dyDescent="0.25">
      <c r="M11446" s="7"/>
    </row>
    <row r="11447" spans="13:13" x14ac:dyDescent="0.25">
      <c r="M11447" s="7"/>
    </row>
    <row r="11448" spans="13:13" x14ac:dyDescent="0.25">
      <c r="M11448" s="7"/>
    </row>
    <row r="11449" spans="13:13" x14ac:dyDescent="0.25">
      <c r="M11449" s="7"/>
    </row>
    <row r="11450" spans="13:13" x14ac:dyDescent="0.25">
      <c r="M11450" s="7"/>
    </row>
    <row r="11451" spans="13:13" x14ac:dyDescent="0.25">
      <c r="M11451" s="7"/>
    </row>
    <row r="11452" spans="13:13" x14ac:dyDescent="0.25">
      <c r="M11452" s="7"/>
    </row>
    <row r="11453" spans="13:13" x14ac:dyDescent="0.25">
      <c r="M11453" s="7"/>
    </row>
    <row r="11454" spans="13:13" x14ac:dyDescent="0.25">
      <c r="M11454" s="7"/>
    </row>
    <row r="11455" spans="13:13" x14ac:dyDescent="0.25">
      <c r="M11455" s="7"/>
    </row>
    <row r="11456" spans="13:13" x14ac:dyDescent="0.25">
      <c r="M11456" s="7"/>
    </row>
    <row r="11457" spans="13:13" x14ac:dyDescent="0.25">
      <c r="M11457" s="7"/>
    </row>
    <row r="11458" spans="13:13" x14ac:dyDescent="0.25">
      <c r="M11458" s="7"/>
    </row>
    <row r="11459" spans="13:13" x14ac:dyDescent="0.25">
      <c r="M11459" s="7"/>
    </row>
    <row r="11460" spans="13:13" x14ac:dyDescent="0.25">
      <c r="M11460" s="7"/>
    </row>
    <row r="11461" spans="13:13" x14ac:dyDescent="0.25">
      <c r="M11461" s="7"/>
    </row>
    <row r="11462" spans="13:13" x14ac:dyDescent="0.25">
      <c r="M11462" s="7"/>
    </row>
    <row r="11463" spans="13:13" x14ac:dyDescent="0.25">
      <c r="M11463" s="7"/>
    </row>
    <row r="11464" spans="13:13" x14ac:dyDescent="0.25">
      <c r="M11464" s="7"/>
    </row>
    <row r="11465" spans="13:13" x14ac:dyDescent="0.25">
      <c r="M11465" s="7"/>
    </row>
    <row r="11466" spans="13:13" x14ac:dyDescent="0.25">
      <c r="M11466" s="7"/>
    </row>
    <row r="11467" spans="13:13" x14ac:dyDescent="0.25">
      <c r="M11467" s="7"/>
    </row>
    <row r="11468" spans="13:13" x14ac:dyDescent="0.25">
      <c r="M11468" s="7"/>
    </row>
    <row r="11469" spans="13:13" x14ac:dyDescent="0.25">
      <c r="M11469" s="7"/>
    </row>
    <row r="11470" spans="13:13" x14ac:dyDescent="0.25">
      <c r="M11470" s="7"/>
    </row>
    <row r="11471" spans="13:13" x14ac:dyDescent="0.25">
      <c r="M11471" s="7"/>
    </row>
    <row r="11472" spans="13:13" x14ac:dyDescent="0.25">
      <c r="M11472" s="7"/>
    </row>
    <row r="11473" spans="13:13" x14ac:dyDescent="0.25">
      <c r="M11473" s="7"/>
    </row>
    <row r="11474" spans="13:13" x14ac:dyDescent="0.25">
      <c r="M11474" s="7"/>
    </row>
    <row r="11475" spans="13:13" x14ac:dyDescent="0.25">
      <c r="M11475" s="7"/>
    </row>
    <row r="11476" spans="13:13" x14ac:dyDescent="0.25">
      <c r="M11476" s="7"/>
    </row>
    <row r="11477" spans="13:13" x14ac:dyDescent="0.25">
      <c r="M11477" s="7"/>
    </row>
    <row r="11478" spans="13:13" x14ac:dyDescent="0.25">
      <c r="M11478" s="7"/>
    </row>
    <row r="11479" spans="13:13" x14ac:dyDescent="0.25">
      <c r="M11479" s="7"/>
    </row>
    <row r="11480" spans="13:13" x14ac:dyDescent="0.25">
      <c r="M11480" s="7"/>
    </row>
    <row r="11481" spans="13:13" x14ac:dyDescent="0.25">
      <c r="M11481" s="7"/>
    </row>
    <row r="11482" spans="13:13" x14ac:dyDescent="0.25">
      <c r="M11482" s="7"/>
    </row>
    <row r="11483" spans="13:13" x14ac:dyDescent="0.25">
      <c r="M11483" s="7"/>
    </row>
    <row r="11484" spans="13:13" x14ac:dyDescent="0.25">
      <c r="M11484" s="7"/>
    </row>
    <row r="11485" spans="13:13" x14ac:dyDescent="0.25">
      <c r="M11485" s="7"/>
    </row>
    <row r="11486" spans="13:13" x14ac:dyDescent="0.25">
      <c r="M11486" s="7"/>
    </row>
    <row r="11487" spans="13:13" x14ac:dyDescent="0.25">
      <c r="M11487" s="7"/>
    </row>
    <row r="11488" spans="13:13" x14ac:dyDescent="0.25">
      <c r="M11488" s="7"/>
    </row>
    <row r="11489" spans="13:13" x14ac:dyDescent="0.25">
      <c r="M11489" s="7"/>
    </row>
    <row r="11490" spans="13:13" x14ac:dyDescent="0.25">
      <c r="M11490" s="7"/>
    </row>
    <row r="11491" spans="13:13" x14ac:dyDescent="0.25">
      <c r="M11491" s="7"/>
    </row>
    <row r="11492" spans="13:13" x14ac:dyDescent="0.25">
      <c r="M11492" s="7"/>
    </row>
    <row r="11493" spans="13:13" x14ac:dyDescent="0.25">
      <c r="M11493" s="7"/>
    </row>
    <row r="11494" spans="13:13" x14ac:dyDescent="0.25">
      <c r="M11494" s="7"/>
    </row>
    <row r="11495" spans="13:13" x14ac:dyDescent="0.25">
      <c r="M11495" s="7"/>
    </row>
    <row r="11496" spans="13:13" x14ac:dyDescent="0.25">
      <c r="M11496" s="7"/>
    </row>
    <row r="11497" spans="13:13" x14ac:dyDescent="0.25">
      <c r="M11497" s="7"/>
    </row>
    <row r="11498" spans="13:13" x14ac:dyDescent="0.25">
      <c r="M11498" s="7"/>
    </row>
    <row r="11499" spans="13:13" x14ac:dyDescent="0.25">
      <c r="M11499" s="7"/>
    </row>
    <row r="11500" spans="13:13" x14ac:dyDescent="0.25">
      <c r="M11500" s="7"/>
    </row>
    <row r="11501" spans="13:13" x14ac:dyDescent="0.25">
      <c r="M11501" s="7"/>
    </row>
    <row r="11502" spans="13:13" x14ac:dyDescent="0.25">
      <c r="M11502" s="7"/>
    </row>
    <row r="11503" spans="13:13" x14ac:dyDescent="0.25">
      <c r="M11503" s="7"/>
    </row>
    <row r="11504" spans="13:13" x14ac:dyDescent="0.25">
      <c r="M11504" s="7"/>
    </row>
    <row r="11505" spans="13:13" x14ac:dyDescent="0.25">
      <c r="M11505" s="7"/>
    </row>
    <row r="11506" spans="13:13" x14ac:dyDescent="0.25">
      <c r="M11506" s="7"/>
    </row>
    <row r="11507" spans="13:13" x14ac:dyDescent="0.25">
      <c r="M11507" s="7"/>
    </row>
    <row r="11508" spans="13:13" x14ac:dyDescent="0.25">
      <c r="M11508" s="7"/>
    </row>
    <row r="11509" spans="13:13" x14ac:dyDescent="0.25">
      <c r="M11509" s="7"/>
    </row>
    <row r="11510" spans="13:13" x14ac:dyDescent="0.25">
      <c r="M11510" s="7"/>
    </row>
    <row r="11511" spans="13:13" x14ac:dyDescent="0.25">
      <c r="M11511" s="7"/>
    </row>
    <row r="11512" spans="13:13" x14ac:dyDescent="0.25">
      <c r="M11512" s="7"/>
    </row>
    <row r="11513" spans="13:13" x14ac:dyDescent="0.25">
      <c r="M11513" s="7"/>
    </row>
    <row r="11514" spans="13:13" x14ac:dyDescent="0.25">
      <c r="M11514" s="7"/>
    </row>
    <row r="11515" spans="13:13" x14ac:dyDescent="0.25">
      <c r="M11515" s="7"/>
    </row>
    <row r="11516" spans="13:13" x14ac:dyDescent="0.25">
      <c r="M11516" s="7"/>
    </row>
    <row r="11517" spans="13:13" x14ac:dyDescent="0.25">
      <c r="M11517" s="7"/>
    </row>
    <row r="11518" spans="13:13" x14ac:dyDescent="0.25">
      <c r="M11518" s="7"/>
    </row>
    <row r="11519" spans="13:13" x14ac:dyDescent="0.25">
      <c r="M11519" s="7"/>
    </row>
    <row r="11520" spans="13:13" x14ac:dyDescent="0.25">
      <c r="M11520" s="7"/>
    </row>
    <row r="11521" spans="13:13" x14ac:dyDescent="0.25">
      <c r="M11521" s="7"/>
    </row>
    <row r="11522" spans="13:13" x14ac:dyDescent="0.25">
      <c r="M11522" s="7"/>
    </row>
    <row r="11523" spans="13:13" x14ac:dyDescent="0.25">
      <c r="M11523" s="7"/>
    </row>
    <row r="11524" spans="13:13" x14ac:dyDescent="0.25">
      <c r="M11524" s="7"/>
    </row>
    <row r="11525" spans="13:13" x14ac:dyDescent="0.25">
      <c r="M11525" s="7"/>
    </row>
    <row r="11526" spans="13:13" x14ac:dyDescent="0.25">
      <c r="M11526" s="7"/>
    </row>
    <row r="11527" spans="13:13" x14ac:dyDescent="0.25">
      <c r="M11527" s="7"/>
    </row>
    <row r="11528" spans="13:13" x14ac:dyDescent="0.25">
      <c r="M11528" s="7"/>
    </row>
    <row r="11529" spans="13:13" x14ac:dyDescent="0.25">
      <c r="M11529" s="7"/>
    </row>
    <row r="11530" spans="13:13" x14ac:dyDescent="0.25">
      <c r="M11530" s="7"/>
    </row>
    <row r="11531" spans="13:13" x14ac:dyDescent="0.25">
      <c r="M11531" s="7"/>
    </row>
    <row r="11532" spans="13:13" x14ac:dyDescent="0.25">
      <c r="M11532" s="7"/>
    </row>
    <row r="11533" spans="13:13" x14ac:dyDescent="0.25">
      <c r="M11533" s="7"/>
    </row>
    <row r="11534" spans="13:13" x14ac:dyDescent="0.25">
      <c r="M11534" s="7"/>
    </row>
    <row r="11535" spans="13:13" x14ac:dyDescent="0.25">
      <c r="M11535" s="7"/>
    </row>
    <row r="11536" spans="13:13" x14ac:dyDescent="0.25">
      <c r="M11536" s="7"/>
    </row>
    <row r="11537" spans="13:13" x14ac:dyDescent="0.25">
      <c r="M11537" s="7"/>
    </row>
    <row r="11538" spans="13:13" x14ac:dyDescent="0.25">
      <c r="M11538" s="7"/>
    </row>
    <row r="11539" spans="13:13" x14ac:dyDescent="0.25">
      <c r="M11539" s="7"/>
    </row>
    <row r="11540" spans="13:13" x14ac:dyDescent="0.25">
      <c r="M11540" s="7"/>
    </row>
    <row r="11541" spans="13:13" x14ac:dyDescent="0.25">
      <c r="M11541" s="7"/>
    </row>
    <row r="11542" spans="13:13" x14ac:dyDescent="0.25">
      <c r="M11542" s="7"/>
    </row>
    <row r="11543" spans="13:13" x14ac:dyDescent="0.25">
      <c r="M11543" s="7"/>
    </row>
    <row r="11544" spans="13:13" x14ac:dyDescent="0.25">
      <c r="M11544" s="7"/>
    </row>
    <row r="11545" spans="13:13" x14ac:dyDescent="0.25">
      <c r="M11545" s="7"/>
    </row>
    <row r="11546" spans="13:13" x14ac:dyDescent="0.25">
      <c r="M11546" s="7"/>
    </row>
    <row r="11547" spans="13:13" x14ac:dyDescent="0.25">
      <c r="M11547" s="7"/>
    </row>
    <row r="11548" spans="13:13" x14ac:dyDescent="0.25">
      <c r="M11548" s="7"/>
    </row>
    <row r="11549" spans="13:13" x14ac:dyDescent="0.25">
      <c r="M11549" s="7"/>
    </row>
    <row r="11550" spans="13:13" x14ac:dyDescent="0.25">
      <c r="M11550" s="7"/>
    </row>
    <row r="11551" spans="13:13" x14ac:dyDescent="0.25">
      <c r="M11551" s="7"/>
    </row>
    <row r="11552" spans="13:13" x14ac:dyDescent="0.25">
      <c r="M11552" s="7"/>
    </row>
    <row r="11553" spans="13:13" x14ac:dyDescent="0.25">
      <c r="M11553" s="7"/>
    </row>
    <row r="11554" spans="13:13" x14ac:dyDescent="0.25">
      <c r="M11554" s="7"/>
    </row>
    <row r="11555" spans="13:13" x14ac:dyDescent="0.25">
      <c r="M11555" s="7"/>
    </row>
    <row r="11556" spans="13:13" x14ac:dyDescent="0.25">
      <c r="M11556" s="7"/>
    </row>
    <row r="11557" spans="13:13" x14ac:dyDescent="0.25">
      <c r="M11557" s="7"/>
    </row>
    <row r="11558" spans="13:13" x14ac:dyDescent="0.25">
      <c r="M11558" s="7"/>
    </row>
    <row r="11559" spans="13:13" x14ac:dyDescent="0.25">
      <c r="M11559" s="7"/>
    </row>
    <row r="11560" spans="13:13" x14ac:dyDescent="0.25">
      <c r="M11560" s="7"/>
    </row>
    <row r="11561" spans="13:13" x14ac:dyDescent="0.25">
      <c r="M11561" s="7"/>
    </row>
    <row r="11562" spans="13:13" x14ac:dyDescent="0.25">
      <c r="M11562" s="7"/>
    </row>
    <row r="11563" spans="13:13" x14ac:dyDescent="0.25">
      <c r="M11563" s="7"/>
    </row>
    <row r="11564" spans="13:13" x14ac:dyDescent="0.25">
      <c r="M11564" s="7"/>
    </row>
    <row r="11565" spans="13:13" x14ac:dyDescent="0.25">
      <c r="M11565" s="7"/>
    </row>
    <row r="11566" spans="13:13" x14ac:dyDescent="0.25">
      <c r="M11566" s="7"/>
    </row>
    <row r="11567" spans="13:13" x14ac:dyDescent="0.25">
      <c r="M11567" s="7"/>
    </row>
    <row r="11568" spans="13:13" x14ac:dyDescent="0.25">
      <c r="M11568" s="7"/>
    </row>
    <row r="11569" spans="13:13" x14ac:dyDescent="0.25">
      <c r="M11569" s="7"/>
    </row>
    <row r="11570" spans="13:13" x14ac:dyDescent="0.25">
      <c r="M11570" s="7"/>
    </row>
    <row r="11571" spans="13:13" x14ac:dyDescent="0.25">
      <c r="M11571" s="7"/>
    </row>
    <row r="11572" spans="13:13" x14ac:dyDescent="0.25">
      <c r="M11572" s="7"/>
    </row>
    <row r="11573" spans="13:13" x14ac:dyDescent="0.25">
      <c r="M11573" s="7"/>
    </row>
    <row r="11574" spans="13:13" x14ac:dyDescent="0.25">
      <c r="M11574" s="7"/>
    </row>
    <row r="11575" spans="13:13" x14ac:dyDescent="0.25">
      <c r="M11575" s="7"/>
    </row>
    <row r="11576" spans="13:13" x14ac:dyDescent="0.25">
      <c r="M11576" s="7"/>
    </row>
    <row r="11577" spans="13:13" x14ac:dyDescent="0.25">
      <c r="M11577" s="7"/>
    </row>
    <row r="11578" spans="13:13" x14ac:dyDescent="0.25">
      <c r="M11578" s="7"/>
    </row>
    <row r="11579" spans="13:13" x14ac:dyDescent="0.25">
      <c r="M11579" s="7"/>
    </row>
    <row r="11580" spans="13:13" x14ac:dyDescent="0.25">
      <c r="M11580" s="7"/>
    </row>
    <row r="11581" spans="13:13" x14ac:dyDescent="0.25">
      <c r="M11581" s="7"/>
    </row>
    <row r="11582" spans="13:13" x14ac:dyDescent="0.25">
      <c r="M11582" s="7"/>
    </row>
    <row r="11583" spans="13:13" x14ac:dyDescent="0.25">
      <c r="M11583" s="7"/>
    </row>
    <row r="11584" spans="13:13" x14ac:dyDescent="0.25">
      <c r="M11584" s="7"/>
    </row>
    <row r="11585" spans="13:13" x14ac:dyDescent="0.25">
      <c r="M11585" s="7"/>
    </row>
    <row r="11586" spans="13:13" x14ac:dyDescent="0.25">
      <c r="M11586" s="7"/>
    </row>
    <row r="11587" spans="13:13" x14ac:dyDescent="0.25">
      <c r="M11587" s="7"/>
    </row>
    <row r="11588" spans="13:13" x14ac:dyDescent="0.25">
      <c r="M11588" s="7"/>
    </row>
    <row r="11589" spans="13:13" x14ac:dyDescent="0.25">
      <c r="M11589" s="7"/>
    </row>
    <row r="11590" spans="13:13" x14ac:dyDescent="0.25">
      <c r="M11590" s="7"/>
    </row>
    <row r="11591" spans="13:13" x14ac:dyDescent="0.25">
      <c r="M11591" s="7"/>
    </row>
    <row r="11592" spans="13:13" x14ac:dyDescent="0.25">
      <c r="M11592" s="7"/>
    </row>
    <row r="11593" spans="13:13" x14ac:dyDescent="0.25">
      <c r="M11593" s="7"/>
    </row>
    <row r="11594" spans="13:13" x14ac:dyDescent="0.25">
      <c r="M11594" s="7"/>
    </row>
    <row r="11595" spans="13:13" x14ac:dyDescent="0.25">
      <c r="M11595" s="7"/>
    </row>
    <row r="11596" spans="13:13" x14ac:dyDescent="0.25">
      <c r="M11596" s="7"/>
    </row>
    <row r="11597" spans="13:13" x14ac:dyDescent="0.25">
      <c r="M11597" s="7"/>
    </row>
    <row r="11598" spans="13:13" x14ac:dyDescent="0.25">
      <c r="M11598" s="7"/>
    </row>
    <row r="11599" spans="13:13" x14ac:dyDescent="0.25">
      <c r="M11599" s="7"/>
    </row>
    <row r="11600" spans="13:13" x14ac:dyDescent="0.25">
      <c r="M11600" s="7"/>
    </row>
    <row r="11601" spans="13:13" x14ac:dyDescent="0.25">
      <c r="M11601" s="7"/>
    </row>
    <row r="11602" spans="13:13" x14ac:dyDescent="0.25">
      <c r="M11602" s="7"/>
    </row>
    <row r="11603" spans="13:13" x14ac:dyDescent="0.25">
      <c r="M11603" s="7"/>
    </row>
    <row r="11604" spans="13:13" x14ac:dyDescent="0.25">
      <c r="M11604" s="7"/>
    </row>
    <row r="11605" spans="13:13" x14ac:dyDescent="0.25">
      <c r="M11605" s="7"/>
    </row>
    <row r="11606" spans="13:13" x14ac:dyDescent="0.25">
      <c r="M11606" s="7"/>
    </row>
    <row r="11607" spans="13:13" x14ac:dyDescent="0.25">
      <c r="M11607" s="7"/>
    </row>
    <row r="11608" spans="13:13" x14ac:dyDescent="0.25">
      <c r="M11608" s="7"/>
    </row>
    <row r="11609" spans="13:13" x14ac:dyDescent="0.25">
      <c r="M11609" s="7"/>
    </row>
    <row r="11610" spans="13:13" x14ac:dyDescent="0.25">
      <c r="M11610" s="7"/>
    </row>
    <row r="11611" spans="13:13" x14ac:dyDescent="0.25">
      <c r="M11611" s="7"/>
    </row>
    <row r="11612" spans="13:13" x14ac:dyDescent="0.25">
      <c r="M11612" s="7"/>
    </row>
    <row r="11613" spans="13:13" x14ac:dyDescent="0.25">
      <c r="M11613" s="7"/>
    </row>
    <row r="11614" spans="13:13" x14ac:dyDescent="0.25">
      <c r="M11614" s="7"/>
    </row>
    <row r="11615" spans="13:13" x14ac:dyDescent="0.25">
      <c r="M11615" s="7"/>
    </row>
    <row r="11616" spans="13:13" x14ac:dyDescent="0.25">
      <c r="M11616" s="7"/>
    </row>
    <row r="11617" spans="13:13" x14ac:dyDescent="0.25">
      <c r="M11617" s="7"/>
    </row>
    <row r="11618" spans="13:13" x14ac:dyDescent="0.25">
      <c r="M11618" s="7"/>
    </row>
    <row r="11619" spans="13:13" x14ac:dyDescent="0.25">
      <c r="M11619" s="7"/>
    </row>
    <row r="11620" spans="13:13" x14ac:dyDescent="0.25">
      <c r="M11620" s="7"/>
    </row>
    <row r="11621" spans="13:13" x14ac:dyDescent="0.25">
      <c r="M11621" s="7"/>
    </row>
    <row r="11622" spans="13:13" x14ac:dyDescent="0.25">
      <c r="M11622" s="7"/>
    </row>
    <row r="11623" spans="13:13" x14ac:dyDescent="0.25">
      <c r="M11623" s="7"/>
    </row>
    <row r="11624" spans="13:13" x14ac:dyDescent="0.25">
      <c r="M11624" s="7"/>
    </row>
    <row r="11625" spans="13:13" x14ac:dyDescent="0.25">
      <c r="M11625" s="7"/>
    </row>
    <row r="11626" spans="13:13" x14ac:dyDescent="0.25">
      <c r="M11626" s="7"/>
    </row>
    <row r="11627" spans="13:13" x14ac:dyDescent="0.25">
      <c r="M11627" s="7"/>
    </row>
    <row r="11628" spans="13:13" x14ac:dyDescent="0.25">
      <c r="M11628" s="7"/>
    </row>
    <row r="11629" spans="13:13" x14ac:dyDescent="0.25">
      <c r="M11629" s="7"/>
    </row>
    <row r="11630" spans="13:13" x14ac:dyDescent="0.25">
      <c r="M11630" s="7"/>
    </row>
    <row r="11631" spans="13:13" x14ac:dyDescent="0.25">
      <c r="M11631" s="7"/>
    </row>
    <row r="11632" spans="13:13" x14ac:dyDescent="0.25">
      <c r="M11632" s="7"/>
    </row>
    <row r="11633" spans="13:13" x14ac:dyDescent="0.25">
      <c r="M11633" s="7"/>
    </row>
    <row r="11634" spans="13:13" x14ac:dyDescent="0.25">
      <c r="M11634" s="7"/>
    </row>
    <row r="11635" spans="13:13" x14ac:dyDescent="0.25">
      <c r="M11635" s="7"/>
    </row>
    <row r="11636" spans="13:13" x14ac:dyDescent="0.25">
      <c r="M11636" s="7"/>
    </row>
    <row r="11637" spans="13:13" x14ac:dyDescent="0.25">
      <c r="M11637" s="7"/>
    </row>
    <row r="11638" spans="13:13" x14ac:dyDescent="0.25">
      <c r="M11638" s="7"/>
    </row>
    <row r="11639" spans="13:13" x14ac:dyDescent="0.25">
      <c r="M11639" s="7"/>
    </row>
    <row r="11640" spans="13:13" x14ac:dyDescent="0.25">
      <c r="M11640" s="7"/>
    </row>
    <row r="11641" spans="13:13" x14ac:dyDescent="0.25">
      <c r="M11641" s="7"/>
    </row>
    <row r="11642" spans="13:13" x14ac:dyDescent="0.25">
      <c r="M11642" s="7"/>
    </row>
    <row r="11643" spans="13:13" x14ac:dyDescent="0.25">
      <c r="M11643" s="7"/>
    </row>
    <row r="11644" spans="13:13" x14ac:dyDescent="0.25">
      <c r="M11644" s="7"/>
    </row>
    <row r="11645" spans="13:13" x14ac:dyDescent="0.25">
      <c r="M11645" s="7"/>
    </row>
    <row r="11646" spans="13:13" x14ac:dyDescent="0.25">
      <c r="M11646" s="7"/>
    </row>
    <row r="11647" spans="13:13" x14ac:dyDescent="0.25">
      <c r="M11647" s="7"/>
    </row>
    <row r="11648" spans="13:13" x14ac:dyDescent="0.25">
      <c r="M11648" s="7"/>
    </row>
    <row r="11649" spans="13:13" x14ac:dyDescent="0.25">
      <c r="M11649" s="7"/>
    </row>
    <row r="11650" spans="13:13" x14ac:dyDescent="0.25">
      <c r="M11650" s="7"/>
    </row>
    <row r="11651" spans="13:13" x14ac:dyDescent="0.25">
      <c r="M11651" s="7"/>
    </row>
    <row r="11652" spans="13:13" x14ac:dyDescent="0.25">
      <c r="M11652" s="7"/>
    </row>
    <row r="11653" spans="13:13" x14ac:dyDescent="0.25">
      <c r="M11653" s="7"/>
    </row>
    <row r="11654" spans="13:13" x14ac:dyDescent="0.25">
      <c r="M11654" s="7"/>
    </row>
    <row r="11655" spans="13:13" x14ac:dyDescent="0.25">
      <c r="M11655" s="7"/>
    </row>
    <row r="11656" spans="13:13" x14ac:dyDescent="0.25">
      <c r="M11656" s="7"/>
    </row>
    <row r="11657" spans="13:13" x14ac:dyDescent="0.25">
      <c r="M11657" s="7"/>
    </row>
    <row r="11658" spans="13:13" x14ac:dyDescent="0.25">
      <c r="M11658" s="7"/>
    </row>
    <row r="11659" spans="13:13" x14ac:dyDescent="0.25">
      <c r="M11659" s="7"/>
    </row>
    <row r="11660" spans="13:13" x14ac:dyDescent="0.25">
      <c r="M11660" s="7"/>
    </row>
    <row r="11661" spans="13:13" x14ac:dyDescent="0.25">
      <c r="M11661" s="7"/>
    </row>
    <row r="11662" spans="13:13" x14ac:dyDescent="0.25">
      <c r="M11662" s="7"/>
    </row>
    <row r="11663" spans="13:13" x14ac:dyDescent="0.25">
      <c r="M11663" s="7"/>
    </row>
    <row r="11664" spans="13:13" x14ac:dyDescent="0.25">
      <c r="M11664" s="7"/>
    </row>
    <row r="11665" spans="13:13" x14ac:dyDescent="0.25">
      <c r="M11665" s="7"/>
    </row>
    <row r="11666" spans="13:13" x14ac:dyDescent="0.25">
      <c r="M11666" s="7"/>
    </row>
    <row r="11667" spans="13:13" x14ac:dyDescent="0.25">
      <c r="M11667" s="7"/>
    </row>
    <row r="11668" spans="13:13" x14ac:dyDescent="0.25">
      <c r="M11668" s="7"/>
    </row>
    <row r="11669" spans="13:13" x14ac:dyDescent="0.25">
      <c r="M11669" s="7"/>
    </row>
    <row r="11670" spans="13:13" x14ac:dyDescent="0.25">
      <c r="M11670" s="7"/>
    </row>
    <row r="11671" spans="13:13" x14ac:dyDescent="0.25">
      <c r="M11671" s="7"/>
    </row>
    <row r="11672" spans="13:13" x14ac:dyDescent="0.25">
      <c r="M11672" s="7"/>
    </row>
    <row r="11673" spans="13:13" x14ac:dyDescent="0.25">
      <c r="M11673" s="7"/>
    </row>
    <row r="11674" spans="13:13" x14ac:dyDescent="0.25">
      <c r="M11674" s="7"/>
    </row>
    <row r="11675" spans="13:13" x14ac:dyDescent="0.25">
      <c r="M11675" s="7"/>
    </row>
    <row r="11676" spans="13:13" x14ac:dyDescent="0.25">
      <c r="M11676" s="7"/>
    </row>
    <row r="11677" spans="13:13" x14ac:dyDescent="0.25">
      <c r="M11677" s="7"/>
    </row>
    <row r="11678" spans="13:13" x14ac:dyDescent="0.25">
      <c r="M11678" s="7"/>
    </row>
    <row r="11679" spans="13:13" x14ac:dyDescent="0.25">
      <c r="M11679" s="7"/>
    </row>
    <row r="11680" spans="13:13" x14ac:dyDescent="0.25">
      <c r="M11680" s="7"/>
    </row>
    <row r="11681" spans="13:13" x14ac:dyDescent="0.25">
      <c r="M11681" s="7"/>
    </row>
    <row r="11682" spans="13:13" x14ac:dyDescent="0.25">
      <c r="M11682" s="7"/>
    </row>
    <row r="11683" spans="13:13" x14ac:dyDescent="0.25">
      <c r="M11683" s="7"/>
    </row>
    <row r="11684" spans="13:13" x14ac:dyDescent="0.25">
      <c r="M11684" s="7"/>
    </row>
    <row r="11685" spans="13:13" x14ac:dyDescent="0.25">
      <c r="M11685" s="7"/>
    </row>
    <row r="11686" spans="13:13" x14ac:dyDescent="0.25">
      <c r="M11686" s="7"/>
    </row>
    <row r="11687" spans="13:13" x14ac:dyDescent="0.25">
      <c r="M11687" s="7"/>
    </row>
    <row r="11688" spans="13:13" x14ac:dyDescent="0.25">
      <c r="M11688" s="7"/>
    </row>
    <row r="11689" spans="13:13" x14ac:dyDescent="0.25">
      <c r="M11689" s="7"/>
    </row>
    <row r="11690" spans="13:13" x14ac:dyDescent="0.25">
      <c r="M11690" s="7"/>
    </row>
    <row r="11691" spans="13:13" x14ac:dyDescent="0.25">
      <c r="M11691" s="7"/>
    </row>
    <row r="11692" spans="13:13" x14ac:dyDescent="0.25">
      <c r="M11692" s="7"/>
    </row>
    <row r="11693" spans="13:13" x14ac:dyDescent="0.25">
      <c r="M11693" s="7"/>
    </row>
    <row r="11694" spans="13:13" x14ac:dyDescent="0.25">
      <c r="M11694" s="7"/>
    </row>
    <row r="11695" spans="13:13" x14ac:dyDescent="0.25">
      <c r="M11695" s="7"/>
    </row>
    <row r="11696" spans="13:13" x14ac:dyDescent="0.25">
      <c r="M11696" s="7"/>
    </row>
    <row r="11697" spans="13:13" x14ac:dyDescent="0.25">
      <c r="M11697" s="7"/>
    </row>
    <row r="11698" spans="13:13" x14ac:dyDescent="0.25">
      <c r="M11698" s="7"/>
    </row>
    <row r="11699" spans="13:13" x14ac:dyDescent="0.25">
      <c r="M11699" s="7"/>
    </row>
    <row r="11700" spans="13:13" x14ac:dyDescent="0.25">
      <c r="M11700" s="7"/>
    </row>
    <row r="11701" spans="13:13" x14ac:dyDescent="0.25">
      <c r="M11701" s="7"/>
    </row>
    <row r="11702" spans="13:13" x14ac:dyDescent="0.25">
      <c r="M11702" s="7"/>
    </row>
    <row r="11703" spans="13:13" x14ac:dyDescent="0.25">
      <c r="M11703" s="7"/>
    </row>
    <row r="11704" spans="13:13" x14ac:dyDescent="0.25">
      <c r="M11704" s="7"/>
    </row>
    <row r="11705" spans="13:13" x14ac:dyDescent="0.25">
      <c r="M11705" s="7"/>
    </row>
    <row r="11706" spans="13:13" x14ac:dyDescent="0.25">
      <c r="M11706" s="7"/>
    </row>
    <row r="11707" spans="13:13" x14ac:dyDescent="0.25">
      <c r="M11707" s="7"/>
    </row>
    <row r="11708" spans="13:13" x14ac:dyDescent="0.25">
      <c r="M11708" s="7"/>
    </row>
    <row r="11709" spans="13:13" x14ac:dyDescent="0.25">
      <c r="M11709" s="7"/>
    </row>
    <row r="11710" spans="13:13" x14ac:dyDescent="0.25">
      <c r="M11710" s="7"/>
    </row>
    <row r="11711" spans="13:13" x14ac:dyDescent="0.25">
      <c r="M11711" s="7"/>
    </row>
    <row r="11712" spans="13:13" x14ac:dyDescent="0.25">
      <c r="M11712" s="7"/>
    </row>
    <row r="11713" spans="13:13" x14ac:dyDescent="0.25">
      <c r="M11713" s="7"/>
    </row>
    <row r="11714" spans="13:13" x14ac:dyDescent="0.25">
      <c r="M11714" s="7"/>
    </row>
    <row r="11715" spans="13:13" x14ac:dyDescent="0.25">
      <c r="M11715" s="7"/>
    </row>
    <row r="11716" spans="13:13" x14ac:dyDescent="0.25">
      <c r="M11716" s="7"/>
    </row>
    <row r="11717" spans="13:13" x14ac:dyDescent="0.25">
      <c r="M11717" s="7"/>
    </row>
    <row r="11718" spans="13:13" x14ac:dyDescent="0.25">
      <c r="M11718" s="7"/>
    </row>
    <row r="11719" spans="13:13" x14ac:dyDescent="0.25">
      <c r="M11719" s="7"/>
    </row>
    <row r="11720" spans="13:13" x14ac:dyDescent="0.25">
      <c r="M11720" s="7"/>
    </row>
    <row r="11721" spans="13:13" x14ac:dyDescent="0.25">
      <c r="M11721" s="7"/>
    </row>
    <row r="11722" spans="13:13" x14ac:dyDescent="0.25">
      <c r="M11722" s="7"/>
    </row>
    <row r="11723" spans="13:13" x14ac:dyDescent="0.25">
      <c r="M11723" s="7"/>
    </row>
    <row r="11724" spans="13:13" x14ac:dyDescent="0.25">
      <c r="M11724" s="7"/>
    </row>
    <row r="11725" spans="13:13" x14ac:dyDescent="0.25">
      <c r="M11725" s="7"/>
    </row>
    <row r="11726" spans="13:13" x14ac:dyDescent="0.25">
      <c r="M11726" s="7"/>
    </row>
    <row r="11727" spans="13:13" x14ac:dyDescent="0.25">
      <c r="M11727" s="7"/>
    </row>
    <row r="11728" spans="13:13" x14ac:dyDescent="0.25">
      <c r="M11728" s="7"/>
    </row>
    <row r="11729" spans="13:13" x14ac:dyDescent="0.25">
      <c r="M11729" s="7"/>
    </row>
    <row r="11730" spans="13:13" x14ac:dyDescent="0.25">
      <c r="M11730" s="7"/>
    </row>
    <row r="11731" spans="13:13" x14ac:dyDescent="0.25">
      <c r="M11731" s="7"/>
    </row>
    <row r="11732" spans="13:13" x14ac:dyDescent="0.25">
      <c r="M11732" s="7"/>
    </row>
    <row r="11733" spans="13:13" x14ac:dyDescent="0.25">
      <c r="M11733" s="7"/>
    </row>
    <row r="11734" spans="13:13" x14ac:dyDescent="0.25">
      <c r="M11734" s="7"/>
    </row>
    <row r="11735" spans="13:13" x14ac:dyDescent="0.25">
      <c r="M11735" s="7"/>
    </row>
    <row r="11736" spans="13:13" x14ac:dyDescent="0.25">
      <c r="M11736" s="7"/>
    </row>
    <row r="11737" spans="13:13" x14ac:dyDescent="0.25">
      <c r="M11737" s="7"/>
    </row>
    <row r="11738" spans="13:13" x14ac:dyDescent="0.25">
      <c r="M11738" s="7"/>
    </row>
    <row r="11739" spans="13:13" x14ac:dyDescent="0.25">
      <c r="M11739" s="7"/>
    </row>
    <row r="11740" spans="13:13" x14ac:dyDescent="0.25">
      <c r="M11740" s="7"/>
    </row>
    <row r="11741" spans="13:13" x14ac:dyDescent="0.25">
      <c r="M11741" s="7"/>
    </row>
    <row r="11742" spans="13:13" x14ac:dyDescent="0.25">
      <c r="M11742" s="7"/>
    </row>
    <row r="11743" spans="13:13" x14ac:dyDescent="0.25">
      <c r="M11743" s="7"/>
    </row>
    <row r="11744" spans="13:13" x14ac:dyDescent="0.25">
      <c r="M11744" s="7"/>
    </row>
    <row r="11745" spans="13:13" x14ac:dyDescent="0.25">
      <c r="M11745" s="7"/>
    </row>
    <row r="11746" spans="13:13" x14ac:dyDescent="0.25">
      <c r="M11746" s="7"/>
    </row>
    <row r="11747" spans="13:13" x14ac:dyDescent="0.25">
      <c r="M11747" s="7"/>
    </row>
    <row r="11748" spans="13:13" x14ac:dyDescent="0.25">
      <c r="M11748" s="7"/>
    </row>
    <row r="11749" spans="13:13" x14ac:dyDescent="0.25">
      <c r="M11749" s="7"/>
    </row>
    <row r="11750" spans="13:13" x14ac:dyDescent="0.25">
      <c r="M11750" s="7"/>
    </row>
    <row r="11751" spans="13:13" x14ac:dyDescent="0.25">
      <c r="M11751" s="7"/>
    </row>
    <row r="11752" spans="13:13" x14ac:dyDescent="0.25">
      <c r="M11752" s="7"/>
    </row>
    <row r="11753" spans="13:13" x14ac:dyDescent="0.25">
      <c r="M11753" s="7"/>
    </row>
    <row r="11754" spans="13:13" x14ac:dyDescent="0.25">
      <c r="M11754" s="7"/>
    </row>
    <row r="11755" spans="13:13" x14ac:dyDescent="0.25">
      <c r="M11755" s="7"/>
    </row>
    <row r="11756" spans="13:13" x14ac:dyDescent="0.25">
      <c r="M11756" s="7"/>
    </row>
    <row r="11757" spans="13:13" x14ac:dyDescent="0.25">
      <c r="M11757" s="7"/>
    </row>
    <row r="11758" spans="13:13" x14ac:dyDescent="0.25">
      <c r="M11758" s="7"/>
    </row>
    <row r="11759" spans="13:13" x14ac:dyDescent="0.25">
      <c r="M11759" s="7"/>
    </row>
    <row r="11760" spans="13:13" x14ac:dyDescent="0.25">
      <c r="M11760" s="7"/>
    </row>
    <row r="11761" spans="13:13" x14ac:dyDescent="0.25">
      <c r="M11761" s="7"/>
    </row>
    <row r="11762" spans="13:13" x14ac:dyDescent="0.25">
      <c r="M11762" s="7"/>
    </row>
    <row r="11763" spans="13:13" x14ac:dyDescent="0.25">
      <c r="M11763" s="7"/>
    </row>
    <row r="11764" spans="13:13" x14ac:dyDescent="0.25">
      <c r="M11764" s="7"/>
    </row>
    <row r="11765" spans="13:13" x14ac:dyDescent="0.25">
      <c r="M11765" s="7"/>
    </row>
    <row r="11766" spans="13:13" x14ac:dyDescent="0.25">
      <c r="M11766" s="7"/>
    </row>
    <row r="11767" spans="13:13" x14ac:dyDescent="0.25">
      <c r="M11767" s="7"/>
    </row>
    <row r="11768" spans="13:13" x14ac:dyDescent="0.25">
      <c r="M11768" s="7"/>
    </row>
    <row r="11769" spans="13:13" x14ac:dyDescent="0.25">
      <c r="M11769" s="7"/>
    </row>
    <row r="11770" spans="13:13" x14ac:dyDescent="0.25">
      <c r="M11770" s="7"/>
    </row>
    <row r="11771" spans="13:13" x14ac:dyDescent="0.25">
      <c r="M11771" s="7"/>
    </row>
    <row r="11772" spans="13:13" x14ac:dyDescent="0.25">
      <c r="M11772" s="7"/>
    </row>
    <row r="11773" spans="13:13" x14ac:dyDescent="0.25">
      <c r="M11773" s="7"/>
    </row>
    <row r="11774" spans="13:13" x14ac:dyDescent="0.25">
      <c r="M11774" s="7"/>
    </row>
    <row r="11775" spans="13:13" x14ac:dyDescent="0.25">
      <c r="M11775" s="7"/>
    </row>
    <row r="11776" spans="13:13" x14ac:dyDescent="0.25">
      <c r="M11776" s="7"/>
    </row>
    <row r="11777" spans="13:13" x14ac:dyDescent="0.25">
      <c r="M11777" s="7"/>
    </row>
    <row r="11778" spans="13:13" x14ac:dyDescent="0.25">
      <c r="M11778" s="7"/>
    </row>
    <row r="11779" spans="13:13" x14ac:dyDescent="0.25">
      <c r="M11779" s="7"/>
    </row>
    <row r="11780" spans="13:13" x14ac:dyDescent="0.25">
      <c r="M11780" s="7"/>
    </row>
    <row r="11781" spans="13:13" x14ac:dyDescent="0.25">
      <c r="M11781" s="7"/>
    </row>
    <row r="11782" spans="13:13" x14ac:dyDescent="0.25">
      <c r="M11782" s="7"/>
    </row>
    <row r="11783" spans="13:13" x14ac:dyDescent="0.25">
      <c r="M11783" s="7"/>
    </row>
    <row r="11784" spans="13:13" x14ac:dyDescent="0.25">
      <c r="M11784" s="7"/>
    </row>
    <row r="11785" spans="13:13" x14ac:dyDescent="0.25">
      <c r="M11785" s="7"/>
    </row>
    <row r="11786" spans="13:13" x14ac:dyDescent="0.25">
      <c r="M11786" s="7"/>
    </row>
    <row r="11787" spans="13:13" x14ac:dyDescent="0.25">
      <c r="M11787" s="7"/>
    </row>
    <row r="11788" spans="13:13" x14ac:dyDescent="0.25">
      <c r="M11788" s="7"/>
    </row>
    <row r="11789" spans="13:13" x14ac:dyDescent="0.25">
      <c r="M11789" s="7"/>
    </row>
    <row r="11790" spans="13:13" x14ac:dyDescent="0.25">
      <c r="M11790" s="7"/>
    </row>
    <row r="11791" spans="13:13" x14ac:dyDescent="0.25">
      <c r="M11791" s="7"/>
    </row>
    <row r="11792" spans="13:13" x14ac:dyDescent="0.25">
      <c r="M11792" s="7"/>
    </row>
    <row r="11793" spans="13:13" x14ac:dyDescent="0.25">
      <c r="M11793" s="7"/>
    </row>
    <row r="11794" spans="13:13" x14ac:dyDescent="0.25">
      <c r="M11794" s="7"/>
    </row>
    <row r="11795" spans="13:13" x14ac:dyDescent="0.25">
      <c r="M11795" s="7"/>
    </row>
    <row r="11796" spans="13:13" x14ac:dyDescent="0.25">
      <c r="M11796" s="7"/>
    </row>
    <row r="11797" spans="13:13" x14ac:dyDescent="0.25">
      <c r="M11797" s="7"/>
    </row>
    <row r="11798" spans="13:13" x14ac:dyDescent="0.25">
      <c r="M11798" s="7"/>
    </row>
    <row r="11799" spans="13:13" x14ac:dyDescent="0.25">
      <c r="M11799" s="7"/>
    </row>
    <row r="11800" spans="13:13" x14ac:dyDescent="0.25">
      <c r="M11800" s="7"/>
    </row>
    <row r="11801" spans="13:13" x14ac:dyDescent="0.25">
      <c r="M11801" s="7"/>
    </row>
    <row r="11802" spans="13:13" x14ac:dyDescent="0.25">
      <c r="M11802" s="7"/>
    </row>
    <row r="11803" spans="13:13" x14ac:dyDescent="0.25">
      <c r="M11803" s="7"/>
    </row>
    <row r="11804" spans="13:13" x14ac:dyDescent="0.25">
      <c r="M11804" s="7"/>
    </row>
    <row r="11805" spans="13:13" x14ac:dyDescent="0.25">
      <c r="M11805" s="7"/>
    </row>
    <row r="11806" spans="13:13" x14ac:dyDescent="0.25">
      <c r="M11806" s="7"/>
    </row>
    <row r="11807" spans="13:13" x14ac:dyDescent="0.25">
      <c r="M11807" s="7"/>
    </row>
    <row r="11808" spans="13:13" x14ac:dyDescent="0.25">
      <c r="M11808" s="7"/>
    </row>
    <row r="11809" spans="13:13" x14ac:dyDescent="0.25">
      <c r="M11809" s="7"/>
    </row>
    <row r="11810" spans="13:13" x14ac:dyDescent="0.25">
      <c r="M11810" s="7"/>
    </row>
    <row r="11811" spans="13:13" x14ac:dyDescent="0.25">
      <c r="M11811" s="7"/>
    </row>
    <row r="11812" spans="13:13" x14ac:dyDescent="0.25">
      <c r="M11812" s="7"/>
    </row>
    <row r="11813" spans="13:13" x14ac:dyDescent="0.25">
      <c r="M11813" s="7"/>
    </row>
    <row r="11814" spans="13:13" x14ac:dyDescent="0.25">
      <c r="M11814" s="7"/>
    </row>
    <row r="11815" spans="13:13" x14ac:dyDescent="0.25">
      <c r="M11815" s="7"/>
    </row>
    <row r="11816" spans="13:13" x14ac:dyDescent="0.25">
      <c r="M11816" s="7"/>
    </row>
    <row r="11817" spans="13:13" x14ac:dyDescent="0.25">
      <c r="M11817" s="7"/>
    </row>
    <row r="11818" spans="13:13" x14ac:dyDescent="0.25">
      <c r="M11818" s="7"/>
    </row>
    <row r="11819" spans="13:13" x14ac:dyDescent="0.25">
      <c r="M11819" s="7"/>
    </row>
    <row r="11820" spans="13:13" x14ac:dyDescent="0.25">
      <c r="M11820" s="7"/>
    </row>
    <row r="11821" spans="13:13" x14ac:dyDescent="0.25">
      <c r="M11821" s="7"/>
    </row>
    <row r="11822" spans="13:13" x14ac:dyDescent="0.25">
      <c r="M11822" s="7"/>
    </row>
    <row r="11823" spans="13:13" x14ac:dyDescent="0.25">
      <c r="M11823" s="7"/>
    </row>
    <row r="11824" spans="13:13" x14ac:dyDescent="0.25">
      <c r="M11824" s="7"/>
    </row>
    <row r="11825" spans="13:13" x14ac:dyDescent="0.25">
      <c r="M11825" s="7"/>
    </row>
    <row r="11826" spans="13:13" x14ac:dyDescent="0.25">
      <c r="M11826" s="7"/>
    </row>
    <row r="11827" spans="13:13" x14ac:dyDescent="0.25">
      <c r="M11827" s="7"/>
    </row>
    <row r="11828" spans="13:13" x14ac:dyDescent="0.25">
      <c r="M11828" s="7"/>
    </row>
    <row r="11829" spans="13:13" x14ac:dyDescent="0.25">
      <c r="M11829" s="7"/>
    </row>
    <row r="11830" spans="13:13" x14ac:dyDescent="0.25">
      <c r="M11830" s="7"/>
    </row>
    <row r="11831" spans="13:13" x14ac:dyDescent="0.25">
      <c r="M11831" s="7"/>
    </row>
    <row r="11832" spans="13:13" x14ac:dyDescent="0.25">
      <c r="M11832" s="7"/>
    </row>
    <row r="11833" spans="13:13" x14ac:dyDescent="0.25">
      <c r="M11833" s="7"/>
    </row>
    <row r="11834" spans="13:13" x14ac:dyDescent="0.25">
      <c r="M11834" s="7"/>
    </row>
    <row r="11835" spans="13:13" x14ac:dyDescent="0.25">
      <c r="M11835" s="7"/>
    </row>
    <row r="11836" spans="13:13" x14ac:dyDescent="0.25">
      <c r="M11836" s="7"/>
    </row>
    <row r="11837" spans="13:13" x14ac:dyDescent="0.25">
      <c r="M11837" s="7"/>
    </row>
    <row r="11838" spans="13:13" x14ac:dyDescent="0.25">
      <c r="M11838" s="7"/>
    </row>
    <row r="11839" spans="13:13" x14ac:dyDescent="0.25">
      <c r="M11839" s="7"/>
    </row>
    <row r="11840" spans="13:13" x14ac:dyDescent="0.25">
      <c r="M11840" s="7"/>
    </row>
    <row r="11841" spans="13:13" x14ac:dyDescent="0.25">
      <c r="M11841" s="7"/>
    </row>
    <row r="11842" spans="13:13" x14ac:dyDescent="0.25">
      <c r="M11842" s="7"/>
    </row>
    <row r="11843" spans="13:13" x14ac:dyDescent="0.25">
      <c r="M11843" s="7"/>
    </row>
    <row r="11844" spans="13:13" x14ac:dyDescent="0.25">
      <c r="M11844" s="7"/>
    </row>
    <row r="11845" spans="13:13" x14ac:dyDescent="0.25">
      <c r="M11845" s="7"/>
    </row>
    <row r="11846" spans="13:13" x14ac:dyDescent="0.25">
      <c r="M11846" s="7"/>
    </row>
    <row r="11847" spans="13:13" x14ac:dyDescent="0.25">
      <c r="M11847" s="7"/>
    </row>
    <row r="11848" spans="13:13" x14ac:dyDescent="0.25">
      <c r="M11848" s="7"/>
    </row>
    <row r="11849" spans="13:13" x14ac:dyDescent="0.25">
      <c r="M11849" s="7"/>
    </row>
    <row r="11850" spans="13:13" x14ac:dyDescent="0.25">
      <c r="M11850" s="7"/>
    </row>
    <row r="11851" spans="13:13" x14ac:dyDescent="0.25">
      <c r="M11851" s="7"/>
    </row>
    <row r="11852" spans="13:13" x14ac:dyDescent="0.25">
      <c r="M11852" s="7"/>
    </row>
    <row r="11853" spans="13:13" x14ac:dyDescent="0.25">
      <c r="M11853" s="7"/>
    </row>
    <row r="11854" spans="13:13" x14ac:dyDescent="0.25">
      <c r="M11854" s="7"/>
    </row>
    <row r="11855" spans="13:13" x14ac:dyDescent="0.25">
      <c r="M11855" s="7"/>
    </row>
    <row r="11856" spans="13:13" x14ac:dyDescent="0.25">
      <c r="M11856" s="7"/>
    </row>
    <row r="11857" spans="13:13" x14ac:dyDescent="0.25">
      <c r="M11857" s="7"/>
    </row>
    <row r="11858" spans="13:13" x14ac:dyDescent="0.25">
      <c r="M11858" s="7"/>
    </row>
    <row r="11859" spans="13:13" x14ac:dyDescent="0.25">
      <c r="M11859" s="7"/>
    </row>
    <row r="11860" spans="13:13" x14ac:dyDescent="0.25">
      <c r="M11860" s="7"/>
    </row>
    <row r="11861" spans="13:13" x14ac:dyDescent="0.25">
      <c r="M11861" s="7"/>
    </row>
    <row r="11862" spans="13:13" x14ac:dyDescent="0.25">
      <c r="M11862" s="7"/>
    </row>
    <row r="11863" spans="13:13" x14ac:dyDescent="0.25">
      <c r="M11863" s="7"/>
    </row>
    <row r="11864" spans="13:13" x14ac:dyDescent="0.25">
      <c r="M11864" s="7"/>
    </row>
    <row r="11865" spans="13:13" x14ac:dyDescent="0.25">
      <c r="M11865" s="7"/>
    </row>
    <row r="11866" spans="13:13" x14ac:dyDescent="0.25">
      <c r="M11866" s="7"/>
    </row>
    <row r="11867" spans="13:13" x14ac:dyDescent="0.25">
      <c r="M11867" s="7"/>
    </row>
    <row r="11868" spans="13:13" x14ac:dyDescent="0.25">
      <c r="M11868" s="7"/>
    </row>
    <row r="11869" spans="13:13" x14ac:dyDescent="0.25">
      <c r="M11869" s="7"/>
    </row>
    <row r="11870" spans="13:13" x14ac:dyDescent="0.25">
      <c r="M11870" s="7"/>
    </row>
    <row r="11871" spans="13:13" x14ac:dyDescent="0.25">
      <c r="M11871" s="7"/>
    </row>
    <row r="11872" spans="13:13" x14ac:dyDescent="0.25">
      <c r="M11872" s="7"/>
    </row>
    <row r="11873" spans="13:13" x14ac:dyDescent="0.25">
      <c r="M11873" s="7"/>
    </row>
    <row r="11874" spans="13:13" x14ac:dyDescent="0.25">
      <c r="M11874" s="7"/>
    </row>
    <row r="11875" spans="13:13" x14ac:dyDescent="0.25">
      <c r="M11875" s="7"/>
    </row>
    <row r="11876" spans="13:13" x14ac:dyDescent="0.25">
      <c r="M11876" s="7"/>
    </row>
    <row r="11877" spans="13:13" x14ac:dyDescent="0.25">
      <c r="M11877" s="7"/>
    </row>
    <row r="11878" spans="13:13" x14ac:dyDescent="0.25">
      <c r="M11878" s="7"/>
    </row>
    <row r="11879" spans="13:13" x14ac:dyDescent="0.25">
      <c r="M11879" s="7"/>
    </row>
    <row r="11880" spans="13:13" x14ac:dyDescent="0.25">
      <c r="M11880" s="7"/>
    </row>
    <row r="11881" spans="13:13" x14ac:dyDescent="0.25">
      <c r="M11881" s="7"/>
    </row>
    <row r="11882" spans="13:13" x14ac:dyDescent="0.25">
      <c r="M11882" s="7"/>
    </row>
    <row r="11883" spans="13:13" x14ac:dyDescent="0.25">
      <c r="M11883" s="7"/>
    </row>
    <row r="11884" spans="13:13" x14ac:dyDescent="0.25">
      <c r="M11884" s="7"/>
    </row>
    <row r="11885" spans="13:13" x14ac:dyDescent="0.25">
      <c r="M11885" s="7"/>
    </row>
    <row r="11886" spans="13:13" x14ac:dyDescent="0.25">
      <c r="M11886" s="7"/>
    </row>
    <row r="11887" spans="13:13" x14ac:dyDescent="0.25">
      <c r="M11887" s="7"/>
    </row>
    <row r="11888" spans="13:13" x14ac:dyDescent="0.25">
      <c r="M11888" s="7"/>
    </row>
    <row r="11889" spans="13:13" x14ac:dyDescent="0.25">
      <c r="M11889" s="7"/>
    </row>
    <row r="11890" spans="13:13" x14ac:dyDescent="0.25">
      <c r="M11890" s="7"/>
    </row>
    <row r="11891" spans="13:13" x14ac:dyDescent="0.25">
      <c r="M11891" s="7"/>
    </row>
    <row r="11892" spans="13:13" x14ac:dyDescent="0.25">
      <c r="M11892" s="7"/>
    </row>
    <row r="11893" spans="13:13" x14ac:dyDescent="0.25">
      <c r="M11893" s="7"/>
    </row>
    <row r="11894" spans="13:13" x14ac:dyDescent="0.25">
      <c r="M11894" s="7"/>
    </row>
    <row r="11895" spans="13:13" x14ac:dyDescent="0.25">
      <c r="M11895" s="7"/>
    </row>
    <row r="11896" spans="13:13" x14ac:dyDescent="0.25">
      <c r="M11896" s="7"/>
    </row>
    <row r="11897" spans="13:13" x14ac:dyDescent="0.25">
      <c r="M11897" s="7"/>
    </row>
    <row r="11898" spans="13:13" x14ac:dyDescent="0.25">
      <c r="M11898" s="7"/>
    </row>
    <row r="11899" spans="13:13" x14ac:dyDescent="0.25">
      <c r="M11899" s="7"/>
    </row>
    <row r="11900" spans="13:13" x14ac:dyDescent="0.25">
      <c r="M11900" s="7"/>
    </row>
    <row r="11901" spans="13:13" x14ac:dyDescent="0.25">
      <c r="M11901" s="7"/>
    </row>
    <row r="11902" spans="13:13" x14ac:dyDescent="0.25">
      <c r="M11902" s="7"/>
    </row>
    <row r="11903" spans="13:13" x14ac:dyDescent="0.25">
      <c r="M11903" s="7"/>
    </row>
    <row r="11904" spans="13:13" x14ac:dyDescent="0.25">
      <c r="M11904" s="7"/>
    </row>
    <row r="11905" spans="13:13" x14ac:dyDescent="0.25">
      <c r="M11905" s="7"/>
    </row>
    <row r="11906" spans="13:13" x14ac:dyDescent="0.25">
      <c r="M11906" s="7"/>
    </row>
    <row r="11907" spans="13:13" x14ac:dyDescent="0.25">
      <c r="M11907" s="7"/>
    </row>
    <row r="11908" spans="13:13" x14ac:dyDescent="0.25">
      <c r="M11908" s="7"/>
    </row>
    <row r="11909" spans="13:13" x14ac:dyDescent="0.25">
      <c r="M11909" s="7"/>
    </row>
    <row r="11910" spans="13:13" x14ac:dyDescent="0.25">
      <c r="M11910" s="7"/>
    </row>
    <row r="11911" spans="13:13" x14ac:dyDescent="0.25">
      <c r="M11911" s="7"/>
    </row>
    <row r="11912" spans="13:13" x14ac:dyDescent="0.25">
      <c r="M11912" s="7"/>
    </row>
    <row r="11913" spans="13:13" x14ac:dyDescent="0.25">
      <c r="M11913" s="7"/>
    </row>
    <row r="11914" spans="13:13" x14ac:dyDescent="0.25">
      <c r="M11914" s="7"/>
    </row>
    <row r="11915" spans="13:13" x14ac:dyDescent="0.25">
      <c r="M11915" s="7"/>
    </row>
    <row r="11916" spans="13:13" x14ac:dyDescent="0.25">
      <c r="M11916" s="7"/>
    </row>
    <row r="11917" spans="13:13" x14ac:dyDescent="0.25">
      <c r="M11917" s="7"/>
    </row>
    <row r="11918" spans="13:13" x14ac:dyDescent="0.25">
      <c r="M11918" s="7"/>
    </row>
    <row r="11919" spans="13:13" x14ac:dyDescent="0.25">
      <c r="M11919" s="7"/>
    </row>
    <row r="11920" spans="13:13" x14ac:dyDescent="0.25">
      <c r="M11920" s="7"/>
    </row>
    <row r="11921" spans="13:13" x14ac:dyDescent="0.25">
      <c r="M11921" s="7"/>
    </row>
    <row r="11922" spans="13:13" x14ac:dyDescent="0.25">
      <c r="M11922" s="7"/>
    </row>
    <row r="11923" spans="13:13" x14ac:dyDescent="0.25">
      <c r="M11923" s="7"/>
    </row>
    <row r="11924" spans="13:13" x14ac:dyDescent="0.25">
      <c r="M11924" s="7"/>
    </row>
    <row r="11925" spans="13:13" x14ac:dyDescent="0.25">
      <c r="M11925" s="7"/>
    </row>
    <row r="11926" spans="13:13" x14ac:dyDescent="0.25">
      <c r="M11926" s="7"/>
    </row>
    <row r="11927" spans="13:13" x14ac:dyDescent="0.25">
      <c r="M11927" s="7"/>
    </row>
    <row r="11928" spans="13:13" x14ac:dyDescent="0.25">
      <c r="M11928" s="7"/>
    </row>
    <row r="11929" spans="13:13" x14ac:dyDescent="0.25">
      <c r="M11929" s="7"/>
    </row>
    <row r="11930" spans="13:13" x14ac:dyDescent="0.25">
      <c r="M11930" s="7"/>
    </row>
    <row r="11931" spans="13:13" x14ac:dyDescent="0.25">
      <c r="M11931" s="7"/>
    </row>
    <row r="11932" spans="13:13" x14ac:dyDescent="0.25">
      <c r="M11932" s="7"/>
    </row>
    <row r="11933" spans="13:13" x14ac:dyDescent="0.25">
      <c r="M11933" s="7"/>
    </row>
    <row r="11934" spans="13:13" x14ac:dyDescent="0.25">
      <c r="M11934" s="7"/>
    </row>
    <row r="11935" spans="13:13" x14ac:dyDescent="0.25">
      <c r="M11935" s="7"/>
    </row>
    <row r="11936" spans="13:13" x14ac:dyDescent="0.25">
      <c r="M11936" s="7"/>
    </row>
    <row r="11937" spans="13:13" x14ac:dyDescent="0.25">
      <c r="M11937" s="7"/>
    </row>
    <row r="11938" spans="13:13" x14ac:dyDescent="0.25">
      <c r="M11938" s="7"/>
    </row>
    <row r="11939" spans="13:13" x14ac:dyDescent="0.25">
      <c r="M11939" s="7"/>
    </row>
    <row r="11940" spans="13:13" x14ac:dyDescent="0.25">
      <c r="M11940" s="7"/>
    </row>
    <row r="11941" spans="13:13" x14ac:dyDescent="0.25">
      <c r="M11941" s="7"/>
    </row>
    <row r="11942" spans="13:13" x14ac:dyDescent="0.25">
      <c r="M11942" s="7"/>
    </row>
    <row r="11943" spans="13:13" x14ac:dyDescent="0.25">
      <c r="M11943" s="7"/>
    </row>
    <row r="11944" spans="13:13" x14ac:dyDescent="0.25">
      <c r="M11944" s="7"/>
    </row>
    <row r="11945" spans="13:13" x14ac:dyDescent="0.25">
      <c r="M11945" s="7"/>
    </row>
    <row r="11946" spans="13:13" x14ac:dyDescent="0.25">
      <c r="M11946" s="7"/>
    </row>
    <row r="11947" spans="13:13" x14ac:dyDescent="0.25">
      <c r="M11947" s="7"/>
    </row>
    <row r="11948" spans="13:13" x14ac:dyDescent="0.25">
      <c r="M11948" s="7"/>
    </row>
    <row r="11949" spans="13:13" x14ac:dyDescent="0.25">
      <c r="M11949" s="7"/>
    </row>
    <row r="11950" spans="13:13" x14ac:dyDescent="0.25">
      <c r="M11950" s="7"/>
    </row>
    <row r="11951" spans="13:13" x14ac:dyDescent="0.25">
      <c r="M11951" s="7"/>
    </row>
    <row r="11952" spans="13:13" x14ac:dyDescent="0.25">
      <c r="M11952" s="7"/>
    </row>
    <row r="11953" spans="13:13" x14ac:dyDescent="0.25">
      <c r="M11953" s="7"/>
    </row>
    <row r="11954" spans="13:13" x14ac:dyDescent="0.25">
      <c r="M11954" s="7"/>
    </row>
    <row r="11955" spans="13:13" x14ac:dyDescent="0.25">
      <c r="M11955" s="7"/>
    </row>
    <row r="11956" spans="13:13" x14ac:dyDescent="0.25">
      <c r="M11956" s="7"/>
    </row>
    <row r="11957" spans="13:13" x14ac:dyDescent="0.25">
      <c r="M11957" s="7"/>
    </row>
    <row r="11958" spans="13:13" x14ac:dyDescent="0.25">
      <c r="M11958" s="7"/>
    </row>
    <row r="11959" spans="13:13" x14ac:dyDescent="0.25">
      <c r="M11959" s="7"/>
    </row>
    <row r="11960" spans="13:13" x14ac:dyDescent="0.25">
      <c r="M11960" s="7"/>
    </row>
    <row r="11961" spans="13:13" x14ac:dyDescent="0.25">
      <c r="M11961" s="7"/>
    </row>
    <row r="11962" spans="13:13" x14ac:dyDescent="0.25">
      <c r="M11962" s="7"/>
    </row>
    <row r="11963" spans="13:13" x14ac:dyDescent="0.25">
      <c r="M11963" s="7"/>
    </row>
    <row r="11964" spans="13:13" x14ac:dyDescent="0.25">
      <c r="M11964" s="7"/>
    </row>
    <row r="11965" spans="13:13" x14ac:dyDescent="0.25">
      <c r="M11965" s="7"/>
    </row>
    <row r="11966" spans="13:13" x14ac:dyDescent="0.25">
      <c r="M11966" s="7"/>
    </row>
    <row r="11967" spans="13:13" x14ac:dyDescent="0.25">
      <c r="M11967" s="7"/>
    </row>
    <row r="11968" spans="13:13" x14ac:dyDescent="0.25">
      <c r="M11968" s="7"/>
    </row>
    <row r="11969" spans="13:13" x14ac:dyDescent="0.25">
      <c r="M11969" s="7"/>
    </row>
    <row r="11970" spans="13:13" x14ac:dyDescent="0.25">
      <c r="M11970" s="7"/>
    </row>
    <row r="11971" spans="13:13" x14ac:dyDescent="0.25">
      <c r="M11971" s="7"/>
    </row>
    <row r="11972" spans="13:13" x14ac:dyDescent="0.25">
      <c r="M11972" s="7"/>
    </row>
    <row r="11973" spans="13:13" x14ac:dyDescent="0.25">
      <c r="M11973" s="7"/>
    </row>
    <row r="11974" spans="13:13" x14ac:dyDescent="0.25">
      <c r="M11974" s="7"/>
    </row>
    <row r="11975" spans="13:13" x14ac:dyDescent="0.25">
      <c r="M11975" s="7"/>
    </row>
    <row r="11976" spans="13:13" x14ac:dyDescent="0.25">
      <c r="M11976" s="7"/>
    </row>
    <row r="11977" spans="13:13" x14ac:dyDescent="0.25">
      <c r="M11977" s="7"/>
    </row>
    <row r="11978" spans="13:13" x14ac:dyDescent="0.25">
      <c r="M11978" s="7"/>
    </row>
    <row r="11979" spans="13:13" x14ac:dyDescent="0.25">
      <c r="M11979" s="7"/>
    </row>
    <row r="11980" spans="13:13" x14ac:dyDescent="0.25">
      <c r="M11980" s="7"/>
    </row>
    <row r="11981" spans="13:13" x14ac:dyDescent="0.25">
      <c r="M11981" s="7"/>
    </row>
    <row r="11982" spans="13:13" x14ac:dyDescent="0.25">
      <c r="M11982" s="7"/>
    </row>
    <row r="11983" spans="13:13" x14ac:dyDescent="0.25">
      <c r="M11983" s="7"/>
    </row>
    <row r="11984" spans="13:13" x14ac:dyDescent="0.25">
      <c r="M11984" s="7"/>
    </row>
    <row r="11985" spans="13:13" x14ac:dyDescent="0.25">
      <c r="M11985" s="7"/>
    </row>
    <row r="11986" spans="13:13" x14ac:dyDescent="0.25">
      <c r="M11986" s="7"/>
    </row>
    <row r="11987" spans="13:13" x14ac:dyDescent="0.25">
      <c r="M11987" s="7"/>
    </row>
    <row r="11988" spans="13:13" x14ac:dyDescent="0.25">
      <c r="M11988" s="7"/>
    </row>
    <row r="11989" spans="13:13" x14ac:dyDescent="0.25">
      <c r="M11989" s="7"/>
    </row>
    <row r="11990" spans="13:13" x14ac:dyDescent="0.25">
      <c r="M11990" s="7"/>
    </row>
    <row r="11991" spans="13:13" x14ac:dyDescent="0.25">
      <c r="M11991" s="7"/>
    </row>
    <row r="11992" spans="13:13" x14ac:dyDescent="0.25">
      <c r="M11992" s="7"/>
    </row>
    <row r="11993" spans="13:13" x14ac:dyDescent="0.25">
      <c r="M11993" s="7"/>
    </row>
    <row r="11994" spans="13:13" x14ac:dyDescent="0.25">
      <c r="M11994" s="7"/>
    </row>
    <row r="11995" spans="13:13" x14ac:dyDescent="0.25">
      <c r="M11995" s="7"/>
    </row>
    <row r="11996" spans="13:13" x14ac:dyDescent="0.25">
      <c r="M11996" s="7"/>
    </row>
    <row r="11997" spans="13:13" x14ac:dyDescent="0.25">
      <c r="M11997" s="7"/>
    </row>
    <row r="11998" spans="13:13" x14ac:dyDescent="0.25">
      <c r="M11998" s="7"/>
    </row>
    <row r="11999" spans="13:13" x14ac:dyDescent="0.25">
      <c r="M11999" s="7"/>
    </row>
    <row r="12000" spans="13:13" x14ac:dyDescent="0.25">
      <c r="M12000" s="7"/>
    </row>
    <row r="12001" spans="13:13" x14ac:dyDescent="0.25">
      <c r="M12001" s="7"/>
    </row>
    <row r="12002" spans="13:13" x14ac:dyDescent="0.25">
      <c r="M12002" s="7"/>
    </row>
    <row r="12003" spans="13:13" x14ac:dyDescent="0.25">
      <c r="M12003" s="7"/>
    </row>
    <row r="12004" spans="13:13" x14ac:dyDescent="0.25">
      <c r="M12004" s="7"/>
    </row>
    <row r="12005" spans="13:13" x14ac:dyDescent="0.25">
      <c r="M12005" s="7"/>
    </row>
    <row r="12006" spans="13:13" x14ac:dyDescent="0.25">
      <c r="M12006" s="7"/>
    </row>
    <row r="12007" spans="13:13" x14ac:dyDescent="0.25">
      <c r="M12007" s="7"/>
    </row>
    <row r="12008" spans="13:13" x14ac:dyDescent="0.25">
      <c r="M12008" s="7"/>
    </row>
    <row r="12009" spans="13:13" x14ac:dyDescent="0.25">
      <c r="M12009" s="7"/>
    </row>
    <row r="12010" spans="13:13" x14ac:dyDescent="0.25">
      <c r="M12010" s="7"/>
    </row>
    <row r="12011" spans="13:13" x14ac:dyDescent="0.25">
      <c r="M12011" s="7"/>
    </row>
    <row r="12012" spans="13:13" x14ac:dyDescent="0.25">
      <c r="M12012" s="7"/>
    </row>
    <row r="12013" spans="13:13" x14ac:dyDescent="0.25">
      <c r="M12013" s="7"/>
    </row>
    <row r="12014" spans="13:13" x14ac:dyDescent="0.25">
      <c r="M12014" s="7"/>
    </row>
    <row r="12015" spans="13:13" x14ac:dyDescent="0.25">
      <c r="M12015" s="7"/>
    </row>
    <row r="12016" spans="13:13" x14ac:dyDescent="0.25">
      <c r="M12016" s="7"/>
    </row>
    <row r="12017" spans="13:13" x14ac:dyDescent="0.25">
      <c r="M12017" s="7"/>
    </row>
    <row r="12018" spans="13:13" x14ac:dyDescent="0.25">
      <c r="M12018" s="7"/>
    </row>
    <row r="12019" spans="13:13" x14ac:dyDescent="0.25">
      <c r="M12019" s="7"/>
    </row>
    <row r="12020" spans="13:13" x14ac:dyDescent="0.25">
      <c r="M12020" s="7"/>
    </row>
    <row r="12021" spans="13:13" x14ac:dyDescent="0.25">
      <c r="M12021" s="7"/>
    </row>
    <row r="12022" spans="13:13" x14ac:dyDescent="0.25">
      <c r="M12022" s="7"/>
    </row>
    <row r="12023" spans="13:13" x14ac:dyDescent="0.25">
      <c r="M12023" s="7"/>
    </row>
    <row r="12024" spans="13:13" x14ac:dyDescent="0.25">
      <c r="M12024" s="7"/>
    </row>
    <row r="12025" spans="13:13" x14ac:dyDescent="0.25">
      <c r="M12025" s="7"/>
    </row>
    <row r="12026" spans="13:13" x14ac:dyDescent="0.25">
      <c r="M12026" s="7"/>
    </row>
    <row r="12027" spans="13:13" x14ac:dyDescent="0.25">
      <c r="M12027" s="7"/>
    </row>
    <row r="12028" spans="13:13" x14ac:dyDescent="0.25">
      <c r="M12028" s="7"/>
    </row>
    <row r="12029" spans="13:13" x14ac:dyDescent="0.25">
      <c r="M12029" s="7"/>
    </row>
    <row r="12030" spans="13:13" x14ac:dyDescent="0.25">
      <c r="M12030" s="7"/>
    </row>
    <row r="12031" spans="13:13" x14ac:dyDescent="0.25">
      <c r="M12031" s="7"/>
    </row>
    <row r="12032" spans="13:13" x14ac:dyDescent="0.25">
      <c r="M12032" s="7"/>
    </row>
    <row r="12033" spans="13:13" x14ac:dyDescent="0.25">
      <c r="M12033" s="7"/>
    </row>
    <row r="12034" spans="13:13" x14ac:dyDescent="0.25">
      <c r="M12034" s="7"/>
    </row>
    <row r="12035" spans="13:13" x14ac:dyDescent="0.25">
      <c r="M12035" s="7"/>
    </row>
    <row r="12036" spans="13:13" x14ac:dyDescent="0.25">
      <c r="M12036" s="7"/>
    </row>
    <row r="12037" spans="13:13" x14ac:dyDescent="0.25">
      <c r="M12037" s="7"/>
    </row>
    <row r="12038" spans="13:13" x14ac:dyDescent="0.25">
      <c r="M12038" s="7"/>
    </row>
    <row r="12039" spans="13:13" x14ac:dyDescent="0.25">
      <c r="M12039" s="7"/>
    </row>
    <row r="12040" spans="13:13" x14ac:dyDescent="0.25">
      <c r="M12040" s="7"/>
    </row>
    <row r="12041" spans="13:13" x14ac:dyDescent="0.25">
      <c r="M12041" s="7"/>
    </row>
    <row r="12042" spans="13:13" x14ac:dyDescent="0.25">
      <c r="M12042" s="7"/>
    </row>
    <row r="12043" spans="13:13" x14ac:dyDescent="0.25">
      <c r="M12043" s="7"/>
    </row>
    <row r="12044" spans="13:13" x14ac:dyDescent="0.25">
      <c r="M12044" s="7"/>
    </row>
    <row r="12045" spans="13:13" x14ac:dyDescent="0.25">
      <c r="M12045" s="7"/>
    </row>
    <row r="12046" spans="13:13" x14ac:dyDescent="0.25">
      <c r="M12046" s="7"/>
    </row>
    <row r="12047" spans="13:13" x14ac:dyDescent="0.25">
      <c r="M12047" s="7"/>
    </row>
    <row r="12048" spans="13:13" x14ac:dyDescent="0.25">
      <c r="M12048" s="7"/>
    </row>
    <row r="12049" spans="13:13" x14ac:dyDescent="0.25">
      <c r="M12049" s="7"/>
    </row>
    <row r="12050" spans="13:13" x14ac:dyDescent="0.25">
      <c r="M12050" s="7"/>
    </row>
    <row r="12051" spans="13:13" x14ac:dyDescent="0.25">
      <c r="M12051" s="7"/>
    </row>
    <row r="12052" spans="13:13" x14ac:dyDescent="0.25">
      <c r="M12052" s="7"/>
    </row>
    <row r="12053" spans="13:13" x14ac:dyDescent="0.25">
      <c r="M12053" s="7"/>
    </row>
    <row r="12054" spans="13:13" x14ac:dyDescent="0.25">
      <c r="M12054" s="7"/>
    </row>
    <row r="12055" spans="13:13" x14ac:dyDescent="0.25">
      <c r="M12055" s="7"/>
    </row>
    <row r="12056" spans="13:13" x14ac:dyDescent="0.25">
      <c r="M12056" s="7"/>
    </row>
    <row r="12057" spans="13:13" x14ac:dyDescent="0.25">
      <c r="M12057" s="7"/>
    </row>
    <row r="12058" spans="13:13" x14ac:dyDescent="0.25">
      <c r="M12058" s="7"/>
    </row>
    <row r="12059" spans="13:13" x14ac:dyDescent="0.25">
      <c r="M12059" s="7"/>
    </row>
    <row r="12060" spans="13:13" x14ac:dyDescent="0.25">
      <c r="M12060" s="7"/>
    </row>
    <row r="12061" spans="13:13" x14ac:dyDescent="0.25">
      <c r="M12061" s="7"/>
    </row>
    <row r="12062" spans="13:13" x14ac:dyDescent="0.25">
      <c r="M12062" s="7"/>
    </row>
    <row r="12063" spans="13:13" x14ac:dyDescent="0.25">
      <c r="M12063" s="7"/>
    </row>
    <row r="12064" spans="13:13" x14ac:dyDescent="0.25">
      <c r="M12064" s="7"/>
    </row>
    <row r="12065" spans="13:13" x14ac:dyDescent="0.25">
      <c r="M12065" s="7"/>
    </row>
    <row r="12066" spans="13:13" x14ac:dyDescent="0.25">
      <c r="M12066" s="7"/>
    </row>
    <row r="12067" spans="13:13" x14ac:dyDescent="0.25">
      <c r="M12067" s="7"/>
    </row>
    <row r="12068" spans="13:13" x14ac:dyDescent="0.25">
      <c r="M12068" s="7"/>
    </row>
    <row r="12069" spans="13:13" x14ac:dyDescent="0.25">
      <c r="M12069" s="7"/>
    </row>
    <row r="12070" spans="13:13" x14ac:dyDescent="0.25">
      <c r="M12070" s="7"/>
    </row>
    <row r="12071" spans="13:13" x14ac:dyDescent="0.25">
      <c r="M12071" s="7"/>
    </row>
    <row r="12072" spans="13:13" x14ac:dyDescent="0.25">
      <c r="M12072" s="7"/>
    </row>
    <row r="12073" spans="13:13" x14ac:dyDescent="0.25">
      <c r="M12073" s="7"/>
    </row>
    <row r="12074" spans="13:13" x14ac:dyDescent="0.25">
      <c r="M12074" s="7"/>
    </row>
    <row r="12075" spans="13:13" x14ac:dyDescent="0.25">
      <c r="M12075" s="7"/>
    </row>
    <row r="12076" spans="13:13" x14ac:dyDescent="0.25">
      <c r="M12076" s="7"/>
    </row>
    <row r="12077" spans="13:13" x14ac:dyDescent="0.25">
      <c r="M12077" s="7"/>
    </row>
    <row r="12078" spans="13:13" x14ac:dyDescent="0.25">
      <c r="M12078" s="7"/>
    </row>
    <row r="12079" spans="13:13" x14ac:dyDescent="0.25">
      <c r="M12079" s="7"/>
    </row>
    <row r="12080" spans="13:13" x14ac:dyDescent="0.25">
      <c r="M12080" s="7"/>
    </row>
    <row r="12081" spans="13:13" x14ac:dyDescent="0.25">
      <c r="M12081" s="7"/>
    </row>
    <row r="12082" spans="13:13" x14ac:dyDescent="0.25">
      <c r="M12082" s="7"/>
    </row>
    <row r="12083" spans="13:13" x14ac:dyDescent="0.25">
      <c r="M12083" s="7"/>
    </row>
    <row r="12084" spans="13:13" x14ac:dyDescent="0.25">
      <c r="M12084" s="7"/>
    </row>
    <row r="12085" spans="13:13" x14ac:dyDescent="0.25">
      <c r="M12085" s="7"/>
    </row>
    <row r="12086" spans="13:13" x14ac:dyDescent="0.25">
      <c r="M12086" s="7"/>
    </row>
    <row r="12087" spans="13:13" x14ac:dyDescent="0.25">
      <c r="M12087" s="7"/>
    </row>
    <row r="12088" spans="13:13" x14ac:dyDescent="0.25">
      <c r="M12088" s="7"/>
    </row>
    <row r="12089" spans="13:13" x14ac:dyDescent="0.25">
      <c r="M12089" s="7"/>
    </row>
    <row r="12090" spans="13:13" x14ac:dyDescent="0.25">
      <c r="M12090" s="7"/>
    </row>
    <row r="12091" spans="13:13" x14ac:dyDescent="0.25">
      <c r="M12091" s="7"/>
    </row>
    <row r="12092" spans="13:13" x14ac:dyDescent="0.25">
      <c r="M12092" s="7"/>
    </row>
    <row r="12093" spans="13:13" x14ac:dyDescent="0.25">
      <c r="M12093" s="7"/>
    </row>
    <row r="12094" spans="13:13" x14ac:dyDescent="0.25">
      <c r="M12094" s="7"/>
    </row>
    <row r="12095" spans="13:13" x14ac:dyDescent="0.25">
      <c r="M12095" s="7"/>
    </row>
    <row r="12096" spans="13:13" x14ac:dyDescent="0.25">
      <c r="M12096" s="7"/>
    </row>
    <row r="12097" spans="13:13" x14ac:dyDescent="0.25">
      <c r="M12097" s="7"/>
    </row>
    <row r="12098" spans="13:13" x14ac:dyDescent="0.25">
      <c r="M12098" s="7"/>
    </row>
    <row r="12099" spans="13:13" x14ac:dyDescent="0.25">
      <c r="M12099" s="7"/>
    </row>
    <row r="12100" spans="13:13" x14ac:dyDescent="0.25">
      <c r="M12100" s="7"/>
    </row>
    <row r="12101" spans="13:13" x14ac:dyDescent="0.25">
      <c r="M12101" s="7"/>
    </row>
    <row r="12102" spans="13:13" x14ac:dyDescent="0.25">
      <c r="M12102" s="7"/>
    </row>
    <row r="12103" spans="13:13" x14ac:dyDescent="0.25">
      <c r="M12103" s="7"/>
    </row>
    <row r="12104" spans="13:13" x14ac:dyDescent="0.25">
      <c r="M12104" s="7"/>
    </row>
    <row r="12105" spans="13:13" x14ac:dyDescent="0.25">
      <c r="M12105" s="7"/>
    </row>
    <row r="12106" spans="13:13" x14ac:dyDescent="0.25">
      <c r="M12106" s="7"/>
    </row>
    <row r="12107" spans="13:13" x14ac:dyDescent="0.25">
      <c r="M12107" s="7"/>
    </row>
    <row r="12108" spans="13:13" x14ac:dyDescent="0.25">
      <c r="M12108" s="7"/>
    </row>
    <row r="12109" spans="13:13" x14ac:dyDescent="0.25">
      <c r="M12109" s="7"/>
    </row>
    <row r="12110" spans="13:13" x14ac:dyDescent="0.25">
      <c r="M12110" s="7"/>
    </row>
    <row r="12111" spans="13:13" x14ac:dyDescent="0.25">
      <c r="M12111" s="7"/>
    </row>
    <row r="12112" spans="13:13" x14ac:dyDescent="0.25">
      <c r="M12112" s="7"/>
    </row>
    <row r="12113" spans="13:13" x14ac:dyDescent="0.25">
      <c r="M12113" s="7"/>
    </row>
    <row r="12114" spans="13:13" x14ac:dyDescent="0.25">
      <c r="M12114" s="7"/>
    </row>
    <row r="12115" spans="13:13" x14ac:dyDescent="0.25">
      <c r="M12115" s="7"/>
    </row>
    <row r="12116" spans="13:13" x14ac:dyDescent="0.25">
      <c r="M12116" s="7"/>
    </row>
    <row r="12117" spans="13:13" x14ac:dyDescent="0.25">
      <c r="M12117" s="7"/>
    </row>
    <row r="12118" spans="13:13" x14ac:dyDescent="0.25">
      <c r="M12118" s="7"/>
    </row>
    <row r="12119" spans="13:13" x14ac:dyDescent="0.25">
      <c r="M12119" s="7"/>
    </row>
    <row r="12120" spans="13:13" x14ac:dyDescent="0.25">
      <c r="M12120" s="7"/>
    </row>
    <row r="12121" spans="13:13" x14ac:dyDescent="0.25">
      <c r="M12121" s="7"/>
    </row>
    <row r="12122" spans="13:13" x14ac:dyDescent="0.25">
      <c r="M12122" s="7"/>
    </row>
    <row r="12123" spans="13:13" x14ac:dyDescent="0.25">
      <c r="M12123" s="7"/>
    </row>
    <row r="12124" spans="13:13" x14ac:dyDescent="0.25">
      <c r="M12124" s="7"/>
    </row>
    <row r="12125" spans="13:13" x14ac:dyDescent="0.25">
      <c r="M12125" s="7"/>
    </row>
    <row r="12126" spans="13:13" x14ac:dyDescent="0.25">
      <c r="M12126" s="7"/>
    </row>
    <row r="12127" spans="13:13" x14ac:dyDescent="0.25">
      <c r="M12127" s="7"/>
    </row>
    <row r="12128" spans="13:13" x14ac:dyDescent="0.25">
      <c r="M12128" s="7"/>
    </row>
    <row r="12129" spans="13:13" x14ac:dyDescent="0.25">
      <c r="M12129" s="7"/>
    </row>
    <row r="12130" spans="13:13" x14ac:dyDescent="0.25">
      <c r="M12130" s="7"/>
    </row>
    <row r="12131" spans="13:13" x14ac:dyDescent="0.25">
      <c r="M12131" s="7"/>
    </row>
    <row r="12132" spans="13:13" x14ac:dyDescent="0.25">
      <c r="M12132" s="7"/>
    </row>
    <row r="12133" spans="13:13" x14ac:dyDescent="0.25">
      <c r="M12133" s="7"/>
    </row>
    <row r="12134" spans="13:13" x14ac:dyDescent="0.25">
      <c r="M12134" s="7"/>
    </row>
    <row r="12135" spans="13:13" x14ac:dyDescent="0.25">
      <c r="M12135" s="7"/>
    </row>
    <row r="12136" spans="13:13" x14ac:dyDescent="0.25">
      <c r="M12136" s="7"/>
    </row>
    <row r="12137" spans="13:13" x14ac:dyDescent="0.25">
      <c r="M12137" s="7"/>
    </row>
    <row r="12138" spans="13:13" x14ac:dyDescent="0.25">
      <c r="M12138" s="7"/>
    </row>
    <row r="12139" spans="13:13" x14ac:dyDescent="0.25">
      <c r="M12139" s="7"/>
    </row>
    <row r="12140" spans="13:13" x14ac:dyDescent="0.25">
      <c r="M12140" s="7"/>
    </row>
    <row r="12141" spans="13:13" x14ac:dyDescent="0.25">
      <c r="M12141" s="7"/>
    </row>
    <row r="12142" spans="13:13" x14ac:dyDescent="0.25">
      <c r="M12142" s="7"/>
    </row>
    <row r="12143" spans="13:13" x14ac:dyDescent="0.25">
      <c r="M12143" s="7"/>
    </row>
    <row r="12144" spans="13:13" x14ac:dyDescent="0.25">
      <c r="M12144" s="7"/>
    </row>
    <row r="12145" spans="13:13" x14ac:dyDescent="0.25">
      <c r="M12145" s="7"/>
    </row>
    <row r="12146" spans="13:13" x14ac:dyDescent="0.25">
      <c r="M12146" s="7"/>
    </row>
    <row r="12147" spans="13:13" x14ac:dyDescent="0.25">
      <c r="M12147" s="7"/>
    </row>
    <row r="12148" spans="13:13" x14ac:dyDescent="0.25">
      <c r="M12148" s="7"/>
    </row>
    <row r="12149" spans="13:13" x14ac:dyDescent="0.25">
      <c r="M12149" s="7"/>
    </row>
    <row r="12150" spans="13:13" x14ac:dyDescent="0.25">
      <c r="M12150" s="7"/>
    </row>
    <row r="12151" spans="13:13" x14ac:dyDescent="0.25">
      <c r="M12151" s="7"/>
    </row>
    <row r="12152" spans="13:13" x14ac:dyDescent="0.25">
      <c r="M12152" s="7"/>
    </row>
    <row r="12153" spans="13:13" x14ac:dyDescent="0.25">
      <c r="M12153" s="7"/>
    </row>
    <row r="12154" spans="13:13" x14ac:dyDescent="0.25">
      <c r="M12154" s="7"/>
    </row>
    <row r="12155" spans="13:13" x14ac:dyDescent="0.25">
      <c r="M12155" s="7"/>
    </row>
    <row r="12156" spans="13:13" x14ac:dyDescent="0.25">
      <c r="M12156" s="7"/>
    </row>
    <row r="12157" spans="13:13" x14ac:dyDescent="0.25">
      <c r="M12157" s="7"/>
    </row>
    <row r="12158" spans="13:13" x14ac:dyDescent="0.25">
      <c r="M12158" s="7"/>
    </row>
    <row r="12159" spans="13:13" x14ac:dyDescent="0.25">
      <c r="M12159" s="7"/>
    </row>
    <row r="12160" spans="13:13" x14ac:dyDescent="0.25">
      <c r="M12160" s="7"/>
    </row>
    <row r="12161" spans="13:13" x14ac:dyDescent="0.25">
      <c r="M12161" s="7"/>
    </row>
    <row r="12162" spans="13:13" x14ac:dyDescent="0.25">
      <c r="M12162" s="7"/>
    </row>
    <row r="12163" spans="13:13" x14ac:dyDescent="0.25">
      <c r="M12163" s="7"/>
    </row>
    <row r="12164" spans="13:13" x14ac:dyDescent="0.25">
      <c r="M12164" s="7"/>
    </row>
    <row r="12165" spans="13:13" x14ac:dyDescent="0.25">
      <c r="M12165" s="7"/>
    </row>
    <row r="12166" spans="13:13" x14ac:dyDescent="0.25">
      <c r="M12166" s="7"/>
    </row>
    <row r="12167" spans="13:13" x14ac:dyDescent="0.25">
      <c r="M12167" s="7"/>
    </row>
    <row r="12168" spans="13:13" x14ac:dyDescent="0.25">
      <c r="M12168" s="7"/>
    </row>
    <row r="12169" spans="13:13" x14ac:dyDescent="0.25">
      <c r="M12169" s="7"/>
    </row>
    <row r="12170" spans="13:13" x14ac:dyDescent="0.25">
      <c r="M12170" s="7"/>
    </row>
    <row r="12171" spans="13:13" x14ac:dyDescent="0.25">
      <c r="M12171" s="7"/>
    </row>
    <row r="12172" spans="13:13" x14ac:dyDescent="0.25">
      <c r="M12172" s="7"/>
    </row>
    <row r="12173" spans="13:13" x14ac:dyDescent="0.25">
      <c r="M12173" s="7"/>
    </row>
    <row r="12174" spans="13:13" x14ac:dyDescent="0.25">
      <c r="M12174" s="7"/>
    </row>
    <row r="12175" spans="13:13" x14ac:dyDescent="0.25">
      <c r="M12175" s="7"/>
    </row>
    <row r="12176" spans="13:13" x14ac:dyDescent="0.25">
      <c r="M12176" s="7"/>
    </row>
    <row r="12177" spans="13:13" x14ac:dyDescent="0.25">
      <c r="M12177" s="7"/>
    </row>
    <row r="12178" spans="13:13" x14ac:dyDescent="0.25">
      <c r="M12178" s="7"/>
    </row>
    <row r="12179" spans="13:13" x14ac:dyDescent="0.25">
      <c r="M12179" s="7"/>
    </row>
    <row r="12180" spans="13:13" x14ac:dyDescent="0.25">
      <c r="M12180" s="7"/>
    </row>
    <row r="12181" spans="13:13" x14ac:dyDescent="0.25">
      <c r="M12181" s="7"/>
    </row>
    <row r="12182" spans="13:13" x14ac:dyDescent="0.25">
      <c r="M12182" s="7"/>
    </row>
    <row r="12183" spans="13:13" x14ac:dyDescent="0.25">
      <c r="M12183" s="7"/>
    </row>
    <row r="12184" spans="13:13" x14ac:dyDescent="0.25">
      <c r="M12184" s="7"/>
    </row>
    <row r="12185" spans="13:13" x14ac:dyDescent="0.25">
      <c r="M12185" s="7"/>
    </row>
    <row r="12186" spans="13:13" x14ac:dyDescent="0.25">
      <c r="M12186" s="7"/>
    </row>
    <row r="12187" spans="13:13" x14ac:dyDescent="0.25">
      <c r="M12187" s="7"/>
    </row>
    <row r="12188" spans="13:13" x14ac:dyDescent="0.25">
      <c r="M12188" s="7"/>
    </row>
    <row r="12189" spans="13:13" x14ac:dyDescent="0.25">
      <c r="M12189" s="7"/>
    </row>
    <row r="12190" spans="13:13" x14ac:dyDescent="0.25">
      <c r="M12190" s="7"/>
    </row>
    <row r="12191" spans="13:13" x14ac:dyDescent="0.25">
      <c r="M12191" s="7"/>
    </row>
    <row r="12192" spans="13:13" x14ac:dyDescent="0.25">
      <c r="M12192" s="7"/>
    </row>
    <row r="12193" spans="13:13" x14ac:dyDescent="0.25">
      <c r="M12193" s="7"/>
    </row>
    <row r="12194" spans="13:13" x14ac:dyDescent="0.25">
      <c r="M12194" s="7"/>
    </row>
    <row r="12195" spans="13:13" x14ac:dyDescent="0.25">
      <c r="M12195" s="7"/>
    </row>
    <row r="12196" spans="13:13" x14ac:dyDescent="0.25">
      <c r="M12196" s="7"/>
    </row>
    <row r="12197" spans="13:13" x14ac:dyDescent="0.25">
      <c r="M12197" s="7"/>
    </row>
    <row r="12198" spans="13:13" x14ac:dyDescent="0.25">
      <c r="M12198" s="7"/>
    </row>
    <row r="12199" spans="13:13" x14ac:dyDescent="0.25">
      <c r="M12199" s="7"/>
    </row>
    <row r="12200" spans="13:13" x14ac:dyDescent="0.25">
      <c r="M12200" s="7"/>
    </row>
    <row r="12201" spans="13:13" x14ac:dyDescent="0.25">
      <c r="M12201" s="7"/>
    </row>
    <row r="12202" spans="13:13" x14ac:dyDescent="0.25">
      <c r="M12202" s="7"/>
    </row>
    <row r="12203" spans="13:13" x14ac:dyDescent="0.25">
      <c r="M12203" s="7"/>
    </row>
    <row r="12204" spans="13:13" x14ac:dyDescent="0.25">
      <c r="M12204" s="7"/>
    </row>
    <row r="12205" spans="13:13" x14ac:dyDescent="0.25">
      <c r="M12205" s="7"/>
    </row>
    <row r="12206" spans="13:13" x14ac:dyDescent="0.25">
      <c r="M12206" s="7"/>
    </row>
    <row r="12207" spans="13:13" x14ac:dyDescent="0.25">
      <c r="M12207" s="7"/>
    </row>
    <row r="12208" spans="13:13" x14ac:dyDescent="0.25">
      <c r="M12208" s="7"/>
    </row>
    <row r="12209" spans="13:13" x14ac:dyDescent="0.25">
      <c r="M12209" s="7"/>
    </row>
    <row r="12210" spans="13:13" x14ac:dyDescent="0.25">
      <c r="M12210" s="7"/>
    </row>
    <row r="12211" spans="13:13" x14ac:dyDescent="0.25">
      <c r="M12211" s="7"/>
    </row>
    <row r="12212" spans="13:13" x14ac:dyDescent="0.25">
      <c r="M12212" s="7"/>
    </row>
    <row r="12213" spans="13:13" x14ac:dyDescent="0.25">
      <c r="M12213" s="7"/>
    </row>
    <row r="12214" spans="13:13" x14ac:dyDescent="0.25">
      <c r="M12214" s="7"/>
    </row>
    <row r="12215" spans="13:13" x14ac:dyDescent="0.25">
      <c r="M12215" s="7"/>
    </row>
    <row r="12216" spans="13:13" x14ac:dyDescent="0.25">
      <c r="M12216" s="7"/>
    </row>
    <row r="12217" spans="13:13" x14ac:dyDescent="0.25">
      <c r="M12217" s="7"/>
    </row>
    <row r="12218" spans="13:13" x14ac:dyDescent="0.25">
      <c r="M12218" s="7"/>
    </row>
    <row r="12219" spans="13:13" x14ac:dyDescent="0.25">
      <c r="M12219" s="7"/>
    </row>
    <row r="12220" spans="13:13" x14ac:dyDescent="0.25">
      <c r="M12220" s="7"/>
    </row>
    <row r="12221" spans="13:13" x14ac:dyDescent="0.25">
      <c r="M12221" s="7"/>
    </row>
    <row r="12222" spans="13:13" x14ac:dyDescent="0.25">
      <c r="M12222" s="7"/>
    </row>
    <row r="12223" spans="13:13" x14ac:dyDescent="0.25">
      <c r="M12223" s="7"/>
    </row>
    <row r="12224" spans="13:13" x14ac:dyDescent="0.25">
      <c r="M12224" s="7"/>
    </row>
    <row r="12225" spans="13:13" x14ac:dyDescent="0.25">
      <c r="M12225" s="7"/>
    </row>
    <row r="12226" spans="13:13" x14ac:dyDescent="0.25">
      <c r="M12226" s="7"/>
    </row>
    <row r="12227" spans="13:13" x14ac:dyDescent="0.25">
      <c r="M12227" s="7"/>
    </row>
    <row r="12228" spans="13:13" x14ac:dyDescent="0.25">
      <c r="M12228" s="7"/>
    </row>
    <row r="12229" spans="13:13" x14ac:dyDescent="0.25">
      <c r="M12229" s="7"/>
    </row>
    <row r="12230" spans="13:13" x14ac:dyDescent="0.25">
      <c r="M12230" s="7"/>
    </row>
    <row r="12231" spans="13:13" x14ac:dyDescent="0.25">
      <c r="M12231" s="7"/>
    </row>
    <row r="12232" spans="13:13" x14ac:dyDescent="0.25">
      <c r="M12232" s="7"/>
    </row>
    <row r="12233" spans="13:13" x14ac:dyDescent="0.25">
      <c r="M12233" s="7"/>
    </row>
    <row r="12234" spans="13:13" x14ac:dyDescent="0.25">
      <c r="M12234" s="7"/>
    </row>
    <row r="12235" spans="13:13" x14ac:dyDescent="0.25">
      <c r="M12235" s="7"/>
    </row>
    <row r="12236" spans="13:13" x14ac:dyDescent="0.25">
      <c r="M12236" s="7"/>
    </row>
    <row r="12237" spans="13:13" x14ac:dyDescent="0.25">
      <c r="M12237" s="7"/>
    </row>
    <row r="12238" spans="13:13" x14ac:dyDescent="0.25">
      <c r="M12238" s="7"/>
    </row>
    <row r="12239" spans="13:13" x14ac:dyDescent="0.25">
      <c r="M12239" s="7"/>
    </row>
    <row r="12240" spans="13:13" x14ac:dyDescent="0.25">
      <c r="M12240" s="7"/>
    </row>
    <row r="12241" spans="13:13" x14ac:dyDescent="0.25">
      <c r="M12241" s="7"/>
    </row>
    <row r="12242" spans="13:13" x14ac:dyDescent="0.25">
      <c r="M12242" s="7"/>
    </row>
    <row r="12243" spans="13:13" x14ac:dyDescent="0.25">
      <c r="M12243" s="7"/>
    </row>
    <row r="12244" spans="13:13" x14ac:dyDescent="0.25">
      <c r="M12244" s="7"/>
    </row>
    <row r="12245" spans="13:13" x14ac:dyDescent="0.25">
      <c r="M12245" s="7"/>
    </row>
    <row r="12246" spans="13:13" x14ac:dyDescent="0.25">
      <c r="M12246" s="7"/>
    </row>
    <row r="12247" spans="13:13" x14ac:dyDescent="0.25">
      <c r="M12247" s="7"/>
    </row>
    <row r="12248" spans="13:13" x14ac:dyDescent="0.25">
      <c r="M12248" s="7"/>
    </row>
    <row r="12249" spans="13:13" x14ac:dyDescent="0.25">
      <c r="M12249" s="7"/>
    </row>
    <row r="12250" spans="13:13" x14ac:dyDescent="0.25">
      <c r="M12250" s="7"/>
    </row>
    <row r="12251" spans="13:13" x14ac:dyDescent="0.25">
      <c r="M12251" s="7"/>
    </row>
    <row r="12252" spans="13:13" x14ac:dyDescent="0.25">
      <c r="M12252" s="7"/>
    </row>
    <row r="12253" spans="13:13" x14ac:dyDescent="0.25">
      <c r="M12253" s="7"/>
    </row>
    <row r="12254" spans="13:13" x14ac:dyDescent="0.25">
      <c r="M12254" s="7"/>
    </row>
    <row r="12255" spans="13:13" x14ac:dyDescent="0.25">
      <c r="M12255" s="7"/>
    </row>
    <row r="12256" spans="13:13" x14ac:dyDescent="0.25">
      <c r="M12256" s="7"/>
    </row>
    <row r="12257" spans="13:13" x14ac:dyDescent="0.25">
      <c r="M12257" s="7"/>
    </row>
    <row r="12258" spans="13:13" x14ac:dyDescent="0.25">
      <c r="M12258" s="7"/>
    </row>
    <row r="12259" spans="13:13" x14ac:dyDescent="0.25">
      <c r="M12259" s="7"/>
    </row>
    <row r="12260" spans="13:13" x14ac:dyDescent="0.25">
      <c r="M12260" s="7"/>
    </row>
    <row r="12261" spans="13:13" x14ac:dyDescent="0.25">
      <c r="M12261" s="7"/>
    </row>
    <row r="12262" spans="13:13" x14ac:dyDescent="0.25">
      <c r="M12262" s="7"/>
    </row>
    <row r="12263" spans="13:13" x14ac:dyDescent="0.25">
      <c r="M12263" s="7"/>
    </row>
    <row r="12264" spans="13:13" x14ac:dyDescent="0.25">
      <c r="M12264" s="7"/>
    </row>
    <row r="12265" spans="13:13" x14ac:dyDescent="0.25">
      <c r="M12265" s="7"/>
    </row>
    <row r="12266" spans="13:13" x14ac:dyDescent="0.25">
      <c r="M12266" s="7"/>
    </row>
    <row r="12267" spans="13:13" x14ac:dyDescent="0.25">
      <c r="M12267" s="7"/>
    </row>
    <row r="12268" spans="13:13" x14ac:dyDescent="0.25">
      <c r="M12268" s="7"/>
    </row>
    <row r="12269" spans="13:13" x14ac:dyDescent="0.25">
      <c r="M12269" s="7"/>
    </row>
    <row r="12270" spans="13:13" x14ac:dyDescent="0.25">
      <c r="M12270" s="7"/>
    </row>
    <row r="12271" spans="13:13" x14ac:dyDescent="0.25">
      <c r="M12271" s="7"/>
    </row>
    <row r="12272" spans="13:13" x14ac:dyDescent="0.25">
      <c r="M12272" s="7"/>
    </row>
    <row r="12273" spans="13:13" x14ac:dyDescent="0.25">
      <c r="M12273" s="7"/>
    </row>
    <row r="12274" spans="13:13" x14ac:dyDescent="0.25">
      <c r="M12274" s="7"/>
    </row>
    <row r="12275" spans="13:13" x14ac:dyDescent="0.25">
      <c r="M12275" s="7"/>
    </row>
    <row r="12276" spans="13:13" x14ac:dyDescent="0.25">
      <c r="M12276" s="7"/>
    </row>
    <row r="12277" spans="13:13" x14ac:dyDescent="0.25">
      <c r="M12277" s="7"/>
    </row>
    <row r="12278" spans="13:13" x14ac:dyDescent="0.25">
      <c r="M12278" s="7"/>
    </row>
    <row r="12279" spans="13:13" x14ac:dyDescent="0.25">
      <c r="M12279" s="7"/>
    </row>
    <row r="12280" spans="13:13" x14ac:dyDescent="0.25">
      <c r="M12280" s="7"/>
    </row>
    <row r="12281" spans="13:13" x14ac:dyDescent="0.25">
      <c r="M12281" s="7"/>
    </row>
    <row r="12282" spans="13:13" x14ac:dyDescent="0.25">
      <c r="M12282" s="7"/>
    </row>
    <row r="12283" spans="13:13" x14ac:dyDescent="0.25">
      <c r="M12283" s="7"/>
    </row>
    <row r="12284" spans="13:13" x14ac:dyDescent="0.25">
      <c r="M12284" s="7"/>
    </row>
    <row r="12285" spans="13:13" x14ac:dyDescent="0.25">
      <c r="M12285" s="7"/>
    </row>
    <row r="12286" spans="13:13" x14ac:dyDescent="0.25">
      <c r="M12286" s="7"/>
    </row>
    <row r="12287" spans="13:13" x14ac:dyDescent="0.25">
      <c r="M12287" s="7"/>
    </row>
    <row r="12288" spans="13:13" x14ac:dyDescent="0.25">
      <c r="M12288" s="7"/>
    </row>
    <row r="12289" spans="13:13" x14ac:dyDescent="0.25">
      <c r="M12289" s="7"/>
    </row>
    <row r="12290" spans="13:13" x14ac:dyDescent="0.25">
      <c r="M12290" s="7"/>
    </row>
    <row r="12291" spans="13:13" x14ac:dyDescent="0.25">
      <c r="M12291" s="7"/>
    </row>
    <row r="12292" spans="13:13" x14ac:dyDescent="0.25">
      <c r="M12292" s="7"/>
    </row>
    <row r="12293" spans="13:13" x14ac:dyDescent="0.25">
      <c r="M12293" s="7"/>
    </row>
    <row r="12294" spans="13:13" x14ac:dyDescent="0.25">
      <c r="M12294" s="7"/>
    </row>
    <row r="12295" spans="13:13" x14ac:dyDescent="0.25">
      <c r="M12295" s="7"/>
    </row>
    <row r="12296" spans="13:13" x14ac:dyDescent="0.25">
      <c r="M12296" s="7"/>
    </row>
    <row r="12297" spans="13:13" x14ac:dyDescent="0.25">
      <c r="M12297" s="7"/>
    </row>
    <row r="12298" spans="13:13" x14ac:dyDescent="0.25">
      <c r="M12298" s="7"/>
    </row>
    <row r="12299" spans="13:13" x14ac:dyDescent="0.25">
      <c r="M12299" s="7"/>
    </row>
    <row r="12300" spans="13:13" x14ac:dyDescent="0.25">
      <c r="M12300" s="7"/>
    </row>
    <row r="12301" spans="13:13" x14ac:dyDescent="0.25">
      <c r="M12301" s="7"/>
    </row>
    <row r="12302" spans="13:13" x14ac:dyDescent="0.25">
      <c r="M12302" s="7"/>
    </row>
    <row r="12303" spans="13:13" x14ac:dyDescent="0.25">
      <c r="M12303" s="7"/>
    </row>
    <row r="12304" spans="13:13" x14ac:dyDescent="0.25">
      <c r="M12304" s="7"/>
    </row>
    <row r="12305" spans="13:13" x14ac:dyDescent="0.25">
      <c r="M12305" s="7"/>
    </row>
    <row r="12306" spans="13:13" x14ac:dyDescent="0.25">
      <c r="M12306" s="7"/>
    </row>
    <row r="12307" spans="13:13" x14ac:dyDescent="0.25">
      <c r="M12307" s="7"/>
    </row>
    <row r="12308" spans="13:13" x14ac:dyDescent="0.25">
      <c r="M12308" s="7"/>
    </row>
    <row r="12309" spans="13:13" x14ac:dyDescent="0.25">
      <c r="M12309" s="7"/>
    </row>
    <row r="12310" spans="13:13" x14ac:dyDescent="0.25">
      <c r="M12310" s="7"/>
    </row>
    <row r="12311" spans="13:13" x14ac:dyDescent="0.25">
      <c r="M12311" s="7"/>
    </row>
    <row r="12312" spans="13:13" x14ac:dyDescent="0.25">
      <c r="M12312" s="7"/>
    </row>
    <row r="12313" spans="13:13" x14ac:dyDescent="0.25">
      <c r="M12313" s="7"/>
    </row>
    <row r="12314" spans="13:13" x14ac:dyDescent="0.25">
      <c r="M12314" s="7"/>
    </row>
    <row r="12315" spans="13:13" x14ac:dyDescent="0.25">
      <c r="M12315" s="7"/>
    </row>
    <row r="12316" spans="13:13" x14ac:dyDescent="0.25">
      <c r="M12316" s="7"/>
    </row>
    <row r="12317" spans="13:13" x14ac:dyDescent="0.25">
      <c r="M12317" s="7"/>
    </row>
    <row r="12318" spans="13:13" x14ac:dyDescent="0.25">
      <c r="M12318" s="7"/>
    </row>
    <row r="12319" spans="13:13" x14ac:dyDescent="0.25">
      <c r="M12319" s="7"/>
    </row>
    <row r="12320" spans="13:13" x14ac:dyDescent="0.25">
      <c r="M12320" s="7"/>
    </row>
    <row r="12321" spans="13:13" x14ac:dyDescent="0.25">
      <c r="M12321" s="7"/>
    </row>
    <row r="12322" spans="13:13" x14ac:dyDescent="0.25">
      <c r="M12322" s="7"/>
    </row>
    <row r="12323" spans="13:13" x14ac:dyDescent="0.25">
      <c r="M12323" s="7"/>
    </row>
    <row r="12324" spans="13:13" x14ac:dyDescent="0.25">
      <c r="M12324" s="7"/>
    </row>
    <row r="12325" spans="13:13" x14ac:dyDescent="0.25">
      <c r="M12325" s="7"/>
    </row>
    <row r="12326" spans="13:13" x14ac:dyDescent="0.25">
      <c r="M12326" s="7"/>
    </row>
    <row r="12327" spans="13:13" x14ac:dyDescent="0.25">
      <c r="M12327" s="7"/>
    </row>
    <row r="12328" spans="13:13" x14ac:dyDescent="0.25">
      <c r="M12328" s="7"/>
    </row>
    <row r="12329" spans="13:13" x14ac:dyDescent="0.25">
      <c r="M12329" s="7"/>
    </row>
    <row r="12330" spans="13:13" x14ac:dyDescent="0.25">
      <c r="M12330" s="7"/>
    </row>
    <row r="12331" spans="13:13" x14ac:dyDescent="0.25">
      <c r="M12331" s="7"/>
    </row>
    <row r="12332" spans="13:13" x14ac:dyDescent="0.25">
      <c r="M12332" s="7"/>
    </row>
    <row r="12333" spans="13:13" x14ac:dyDescent="0.25">
      <c r="M12333" s="7"/>
    </row>
    <row r="12334" spans="13:13" x14ac:dyDescent="0.25">
      <c r="M12334" s="7"/>
    </row>
    <row r="12335" spans="13:13" x14ac:dyDescent="0.25">
      <c r="M12335" s="7"/>
    </row>
    <row r="12336" spans="13:13" x14ac:dyDescent="0.25">
      <c r="M12336" s="7"/>
    </row>
    <row r="12337" spans="13:13" x14ac:dyDescent="0.25">
      <c r="M12337" s="7"/>
    </row>
    <row r="12338" spans="13:13" x14ac:dyDescent="0.25">
      <c r="M12338" s="7"/>
    </row>
    <row r="12339" spans="13:13" x14ac:dyDescent="0.25">
      <c r="M12339" s="7"/>
    </row>
    <row r="12340" spans="13:13" x14ac:dyDescent="0.25">
      <c r="M12340" s="7"/>
    </row>
    <row r="12341" spans="13:13" x14ac:dyDescent="0.25">
      <c r="M12341" s="7"/>
    </row>
    <row r="12342" spans="13:13" x14ac:dyDescent="0.25">
      <c r="M12342" s="7"/>
    </row>
    <row r="12343" spans="13:13" x14ac:dyDescent="0.25">
      <c r="M12343" s="7"/>
    </row>
    <row r="12344" spans="13:13" x14ac:dyDescent="0.25">
      <c r="M12344" s="7"/>
    </row>
    <row r="12345" spans="13:13" x14ac:dyDescent="0.25">
      <c r="M12345" s="7"/>
    </row>
    <row r="12346" spans="13:13" x14ac:dyDescent="0.25">
      <c r="M12346" s="7"/>
    </row>
    <row r="12347" spans="13:13" x14ac:dyDescent="0.25">
      <c r="M12347" s="7"/>
    </row>
    <row r="12348" spans="13:13" x14ac:dyDescent="0.25">
      <c r="M12348" s="7"/>
    </row>
    <row r="12349" spans="13:13" x14ac:dyDescent="0.25">
      <c r="M12349" s="7"/>
    </row>
    <row r="12350" spans="13:13" x14ac:dyDescent="0.25">
      <c r="M12350" s="7"/>
    </row>
    <row r="12351" spans="13:13" x14ac:dyDescent="0.25">
      <c r="M12351" s="7"/>
    </row>
    <row r="12352" spans="13:13" x14ac:dyDescent="0.25">
      <c r="M12352" s="7"/>
    </row>
    <row r="12353" spans="13:13" x14ac:dyDescent="0.25">
      <c r="M12353" s="7"/>
    </row>
    <row r="12354" spans="13:13" x14ac:dyDescent="0.25">
      <c r="M12354" s="7"/>
    </row>
    <row r="12355" spans="13:13" x14ac:dyDescent="0.25">
      <c r="M12355" s="7"/>
    </row>
    <row r="12356" spans="13:13" x14ac:dyDescent="0.25">
      <c r="M12356" s="7"/>
    </row>
    <row r="12357" spans="13:13" x14ac:dyDescent="0.25">
      <c r="M12357" s="7"/>
    </row>
    <row r="12358" spans="13:13" x14ac:dyDescent="0.25">
      <c r="M12358" s="7"/>
    </row>
    <row r="12359" spans="13:13" x14ac:dyDescent="0.25">
      <c r="M12359" s="7"/>
    </row>
    <row r="12360" spans="13:13" x14ac:dyDescent="0.25">
      <c r="M12360" s="7"/>
    </row>
    <row r="12361" spans="13:13" x14ac:dyDescent="0.25">
      <c r="M12361" s="7"/>
    </row>
    <row r="12362" spans="13:13" x14ac:dyDescent="0.25">
      <c r="M12362" s="7"/>
    </row>
    <row r="12363" spans="13:13" x14ac:dyDescent="0.25">
      <c r="M12363" s="7"/>
    </row>
    <row r="12364" spans="13:13" x14ac:dyDescent="0.25">
      <c r="M12364" s="7"/>
    </row>
    <row r="12365" spans="13:13" x14ac:dyDescent="0.25">
      <c r="M12365" s="7"/>
    </row>
    <row r="12366" spans="13:13" x14ac:dyDescent="0.25">
      <c r="M12366" s="7"/>
    </row>
    <row r="12367" spans="13:13" x14ac:dyDescent="0.25">
      <c r="M12367" s="7"/>
    </row>
    <row r="12368" spans="13:13" x14ac:dyDescent="0.25">
      <c r="M12368" s="7"/>
    </row>
    <row r="12369" spans="13:13" x14ac:dyDescent="0.25">
      <c r="M12369" s="7"/>
    </row>
    <row r="12370" spans="13:13" x14ac:dyDescent="0.25">
      <c r="M12370" s="7"/>
    </row>
    <row r="12371" spans="13:13" x14ac:dyDescent="0.25">
      <c r="M12371" s="7"/>
    </row>
    <row r="12372" spans="13:13" x14ac:dyDescent="0.25">
      <c r="M12372" s="7"/>
    </row>
    <row r="12373" spans="13:13" x14ac:dyDescent="0.25">
      <c r="M12373" s="7"/>
    </row>
    <row r="12374" spans="13:13" x14ac:dyDescent="0.25">
      <c r="M12374" s="7"/>
    </row>
    <row r="12375" spans="13:13" x14ac:dyDescent="0.25">
      <c r="M12375" s="7"/>
    </row>
    <row r="12376" spans="13:13" x14ac:dyDescent="0.25">
      <c r="M12376" s="7"/>
    </row>
    <row r="12377" spans="13:13" x14ac:dyDescent="0.25">
      <c r="M12377" s="7"/>
    </row>
    <row r="12378" spans="13:13" x14ac:dyDescent="0.25">
      <c r="M12378" s="7"/>
    </row>
    <row r="12379" spans="13:13" x14ac:dyDescent="0.25">
      <c r="M12379" s="7"/>
    </row>
    <row r="12380" spans="13:13" x14ac:dyDescent="0.25">
      <c r="M12380" s="7"/>
    </row>
    <row r="12381" spans="13:13" x14ac:dyDescent="0.25">
      <c r="M12381" s="7"/>
    </row>
    <row r="12382" spans="13:13" x14ac:dyDescent="0.25">
      <c r="M12382" s="7"/>
    </row>
    <row r="12383" spans="13:13" x14ac:dyDescent="0.25">
      <c r="M12383" s="7"/>
    </row>
    <row r="12384" spans="13:13" x14ac:dyDescent="0.25">
      <c r="M12384" s="7"/>
    </row>
    <row r="12385" spans="13:13" x14ac:dyDescent="0.25">
      <c r="M12385" s="7"/>
    </row>
    <row r="12386" spans="13:13" x14ac:dyDescent="0.25">
      <c r="M12386" s="7"/>
    </row>
    <row r="12387" spans="13:13" x14ac:dyDescent="0.25">
      <c r="M12387" s="7"/>
    </row>
    <row r="12388" spans="13:13" x14ac:dyDescent="0.25">
      <c r="M12388" s="7"/>
    </row>
    <row r="12389" spans="13:13" x14ac:dyDescent="0.25">
      <c r="M12389" s="7"/>
    </row>
    <row r="12390" spans="13:13" x14ac:dyDescent="0.25">
      <c r="M12390" s="7"/>
    </row>
    <row r="12391" spans="13:13" x14ac:dyDescent="0.25">
      <c r="M12391" s="7"/>
    </row>
    <row r="12392" spans="13:13" x14ac:dyDescent="0.25">
      <c r="M12392" s="7"/>
    </row>
    <row r="12393" spans="13:13" x14ac:dyDescent="0.25">
      <c r="M12393" s="7"/>
    </row>
    <row r="12394" spans="13:13" x14ac:dyDescent="0.25">
      <c r="M12394" s="7"/>
    </row>
    <row r="12395" spans="13:13" x14ac:dyDescent="0.25">
      <c r="M12395" s="7"/>
    </row>
    <row r="12396" spans="13:13" x14ac:dyDescent="0.25">
      <c r="M12396" s="7"/>
    </row>
    <row r="12397" spans="13:13" x14ac:dyDescent="0.25">
      <c r="M12397" s="7"/>
    </row>
    <row r="12398" spans="13:13" x14ac:dyDescent="0.25">
      <c r="M12398" s="7"/>
    </row>
    <row r="12399" spans="13:13" x14ac:dyDescent="0.25">
      <c r="M12399" s="7"/>
    </row>
    <row r="12400" spans="13:13" x14ac:dyDescent="0.25">
      <c r="M12400" s="7"/>
    </row>
    <row r="12401" spans="13:13" x14ac:dyDescent="0.25">
      <c r="M12401" s="7"/>
    </row>
    <row r="12402" spans="13:13" x14ac:dyDescent="0.25">
      <c r="M12402" s="7"/>
    </row>
    <row r="12403" spans="13:13" x14ac:dyDescent="0.25">
      <c r="M12403" s="7"/>
    </row>
    <row r="12404" spans="13:13" x14ac:dyDescent="0.25">
      <c r="M12404" s="7"/>
    </row>
    <row r="12405" spans="13:13" x14ac:dyDescent="0.25">
      <c r="M12405" s="7"/>
    </row>
    <row r="12406" spans="13:13" x14ac:dyDescent="0.25">
      <c r="M12406" s="7"/>
    </row>
    <row r="12407" spans="13:13" x14ac:dyDescent="0.25">
      <c r="M12407" s="7"/>
    </row>
    <row r="12408" spans="13:13" x14ac:dyDescent="0.25">
      <c r="M12408" s="7"/>
    </row>
    <row r="12409" spans="13:13" x14ac:dyDescent="0.25">
      <c r="M12409" s="7"/>
    </row>
    <row r="12410" spans="13:13" x14ac:dyDescent="0.25">
      <c r="M12410" s="7"/>
    </row>
    <row r="12411" spans="13:13" x14ac:dyDescent="0.25">
      <c r="M12411" s="7"/>
    </row>
    <row r="12412" spans="13:13" x14ac:dyDescent="0.25">
      <c r="M12412" s="7"/>
    </row>
    <row r="12413" spans="13:13" x14ac:dyDescent="0.25">
      <c r="M12413" s="7"/>
    </row>
    <row r="12414" spans="13:13" x14ac:dyDescent="0.25">
      <c r="M12414" s="7"/>
    </row>
    <row r="12415" spans="13:13" x14ac:dyDescent="0.25">
      <c r="M12415" s="7"/>
    </row>
    <row r="12416" spans="13:13" x14ac:dyDescent="0.25">
      <c r="M12416" s="7"/>
    </row>
    <row r="12417" spans="13:13" x14ac:dyDescent="0.25">
      <c r="M12417" s="7"/>
    </row>
    <row r="12418" spans="13:13" x14ac:dyDescent="0.25">
      <c r="M12418" s="7"/>
    </row>
    <row r="12419" spans="13:13" x14ac:dyDescent="0.25">
      <c r="M12419" s="7"/>
    </row>
    <row r="12420" spans="13:13" x14ac:dyDescent="0.25">
      <c r="M12420" s="7"/>
    </row>
    <row r="12421" spans="13:13" x14ac:dyDescent="0.25">
      <c r="M12421" s="7"/>
    </row>
    <row r="12422" spans="13:13" x14ac:dyDescent="0.25">
      <c r="M12422" s="7"/>
    </row>
    <row r="12423" spans="13:13" x14ac:dyDescent="0.25">
      <c r="M12423" s="7"/>
    </row>
    <row r="12424" spans="13:13" x14ac:dyDescent="0.25">
      <c r="M12424" s="7"/>
    </row>
    <row r="12425" spans="13:13" x14ac:dyDescent="0.25">
      <c r="M12425" s="7"/>
    </row>
    <row r="12426" spans="13:13" x14ac:dyDescent="0.25">
      <c r="M12426" s="7"/>
    </row>
    <row r="12427" spans="13:13" x14ac:dyDescent="0.25">
      <c r="M12427" s="7"/>
    </row>
    <row r="12428" spans="13:13" x14ac:dyDescent="0.25">
      <c r="M12428" s="7"/>
    </row>
    <row r="12429" spans="13:13" x14ac:dyDescent="0.25">
      <c r="M12429" s="7"/>
    </row>
    <row r="12430" spans="13:13" x14ac:dyDescent="0.25">
      <c r="M12430" s="7"/>
    </row>
    <row r="12431" spans="13:13" x14ac:dyDescent="0.25">
      <c r="M12431" s="7"/>
    </row>
    <row r="12432" spans="13:13" x14ac:dyDescent="0.25">
      <c r="M12432" s="7"/>
    </row>
    <row r="12433" spans="13:13" x14ac:dyDescent="0.25">
      <c r="M12433" s="7"/>
    </row>
    <row r="12434" spans="13:13" x14ac:dyDescent="0.25">
      <c r="M12434" s="7"/>
    </row>
    <row r="12435" spans="13:13" x14ac:dyDescent="0.25">
      <c r="M12435" s="7"/>
    </row>
    <row r="12436" spans="13:13" x14ac:dyDescent="0.25">
      <c r="M12436" s="7"/>
    </row>
    <row r="12437" spans="13:13" x14ac:dyDescent="0.25">
      <c r="M12437" s="7"/>
    </row>
    <row r="12438" spans="13:13" x14ac:dyDescent="0.25">
      <c r="M12438" s="7"/>
    </row>
    <row r="12439" spans="13:13" x14ac:dyDescent="0.25">
      <c r="M12439" s="7"/>
    </row>
    <row r="12440" spans="13:13" x14ac:dyDescent="0.25">
      <c r="M12440" s="7"/>
    </row>
    <row r="12441" spans="13:13" x14ac:dyDescent="0.25">
      <c r="M12441" s="7"/>
    </row>
    <row r="12442" spans="13:13" x14ac:dyDescent="0.25">
      <c r="M12442" s="7"/>
    </row>
    <row r="12443" spans="13:13" x14ac:dyDescent="0.25">
      <c r="M12443" s="7"/>
    </row>
    <row r="12444" spans="13:13" x14ac:dyDescent="0.25">
      <c r="M12444" s="7"/>
    </row>
    <row r="12445" spans="13:13" x14ac:dyDescent="0.25">
      <c r="M12445" s="7"/>
    </row>
    <row r="12446" spans="13:13" x14ac:dyDescent="0.25">
      <c r="M12446" s="7"/>
    </row>
    <row r="12447" spans="13:13" x14ac:dyDescent="0.25">
      <c r="M12447" s="7"/>
    </row>
    <row r="12448" spans="13:13" x14ac:dyDescent="0.25">
      <c r="M12448" s="7"/>
    </row>
    <row r="12449" spans="13:13" x14ac:dyDescent="0.25">
      <c r="M12449" s="7"/>
    </row>
    <row r="12450" spans="13:13" x14ac:dyDescent="0.25">
      <c r="M12450" s="7"/>
    </row>
    <row r="12451" spans="13:13" x14ac:dyDescent="0.25">
      <c r="M12451" s="7"/>
    </row>
    <row r="12452" spans="13:13" x14ac:dyDescent="0.25">
      <c r="M12452" s="7"/>
    </row>
    <row r="12453" spans="13:13" x14ac:dyDescent="0.25">
      <c r="M12453" s="7"/>
    </row>
    <row r="12454" spans="13:13" x14ac:dyDescent="0.25">
      <c r="M12454" s="7"/>
    </row>
    <row r="12455" spans="13:13" x14ac:dyDescent="0.25">
      <c r="M12455" s="7"/>
    </row>
    <row r="12456" spans="13:13" x14ac:dyDescent="0.25">
      <c r="M12456" s="7"/>
    </row>
    <row r="12457" spans="13:13" x14ac:dyDescent="0.25">
      <c r="M12457" s="7"/>
    </row>
    <row r="12458" spans="13:13" x14ac:dyDescent="0.25">
      <c r="M12458" s="7"/>
    </row>
    <row r="12459" spans="13:13" x14ac:dyDescent="0.25">
      <c r="M12459" s="7"/>
    </row>
    <row r="12460" spans="13:13" x14ac:dyDescent="0.25">
      <c r="M12460" s="7"/>
    </row>
    <row r="12461" spans="13:13" x14ac:dyDescent="0.25">
      <c r="M12461" s="7"/>
    </row>
    <row r="12462" spans="13:13" x14ac:dyDescent="0.25">
      <c r="M12462" s="7"/>
    </row>
    <row r="12463" spans="13:13" x14ac:dyDescent="0.25">
      <c r="M12463" s="7"/>
    </row>
    <row r="12464" spans="13:13" x14ac:dyDescent="0.25">
      <c r="M12464" s="7"/>
    </row>
    <row r="12465" spans="13:13" x14ac:dyDescent="0.25">
      <c r="M12465" s="7"/>
    </row>
    <row r="12466" spans="13:13" x14ac:dyDescent="0.25">
      <c r="M12466" s="7"/>
    </row>
    <row r="12467" spans="13:13" x14ac:dyDescent="0.25">
      <c r="M12467" s="7"/>
    </row>
    <row r="12468" spans="13:13" x14ac:dyDescent="0.25">
      <c r="M12468" s="7"/>
    </row>
    <row r="12469" spans="13:13" x14ac:dyDescent="0.25">
      <c r="M12469" s="7"/>
    </row>
    <row r="12470" spans="13:13" x14ac:dyDescent="0.25">
      <c r="M12470" s="7"/>
    </row>
    <row r="12471" spans="13:13" x14ac:dyDescent="0.25">
      <c r="M12471" s="7"/>
    </row>
    <row r="12472" spans="13:13" x14ac:dyDescent="0.25">
      <c r="M12472" s="7"/>
    </row>
    <row r="12473" spans="13:13" x14ac:dyDescent="0.25">
      <c r="M12473" s="7"/>
    </row>
    <row r="12474" spans="13:13" x14ac:dyDescent="0.25">
      <c r="M12474" s="7"/>
    </row>
    <row r="12475" spans="13:13" x14ac:dyDescent="0.25">
      <c r="M12475" s="7"/>
    </row>
    <row r="12476" spans="13:13" x14ac:dyDescent="0.25">
      <c r="M12476" s="7"/>
    </row>
    <row r="12477" spans="13:13" x14ac:dyDescent="0.25">
      <c r="M12477" s="7"/>
    </row>
    <row r="12478" spans="13:13" x14ac:dyDescent="0.25">
      <c r="M12478" s="7"/>
    </row>
    <row r="12479" spans="13:13" x14ac:dyDescent="0.25">
      <c r="M12479" s="7"/>
    </row>
    <row r="12480" spans="13:13" x14ac:dyDescent="0.25">
      <c r="M12480" s="7"/>
    </row>
    <row r="12481" spans="13:13" x14ac:dyDescent="0.25">
      <c r="M12481" s="7"/>
    </row>
    <row r="12482" spans="13:13" x14ac:dyDescent="0.25">
      <c r="M12482" s="7"/>
    </row>
    <row r="12483" spans="13:13" x14ac:dyDescent="0.25">
      <c r="M12483" s="7"/>
    </row>
    <row r="12484" spans="13:13" x14ac:dyDescent="0.25">
      <c r="M12484" s="7"/>
    </row>
    <row r="12485" spans="13:13" x14ac:dyDescent="0.25">
      <c r="M12485" s="7"/>
    </row>
    <row r="12486" spans="13:13" x14ac:dyDescent="0.25">
      <c r="M12486" s="7"/>
    </row>
    <row r="12487" spans="13:13" x14ac:dyDescent="0.25">
      <c r="M12487" s="7"/>
    </row>
    <row r="12488" spans="13:13" x14ac:dyDescent="0.25">
      <c r="M12488" s="7"/>
    </row>
    <row r="12489" spans="13:13" x14ac:dyDescent="0.25">
      <c r="M12489" s="7"/>
    </row>
    <row r="12490" spans="13:13" x14ac:dyDescent="0.25">
      <c r="M12490" s="7"/>
    </row>
    <row r="12491" spans="13:13" x14ac:dyDescent="0.25">
      <c r="M12491" s="7"/>
    </row>
    <row r="12492" spans="13:13" x14ac:dyDescent="0.25">
      <c r="M12492" s="7"/>
    </row>
    <row r="12493" spans="13:13" x14ac:dyDescent="0.25">
      <c r="M12493" s="7"/>
    </row>
    <row r="12494" spans="13:13" x14ac:dyDescent="0.25">
      <c r="M12494" s="7"/>
    </row>
    <row r="12495" spans="13:13" x14ac:dyDescent="0.25">
      <c r="M12495" s="7"/>
    </row>
    <row r="12496" spans="13:13" x14ac:dyDescent="0.25">
      <c r="M12496" s="7"/>
    </row>
    <row r="12497" spans="13:13" x14ac:dyDescent="0.25">
      <c r="M12497" s="7"/>
    </row>
    <row r="12498" spans="13:13" x14ac:dyDescent="0.25">
      <c r="M12498" s="7"/>
    </row>
    <row r="12499" spans="13:13" x14ac:dyDescent="0.25">
      <c r="M12499" s="7"/>
    </row>
    <row r="12500" spans="13:13" x14ac:dyDescent="0.25">
      <c r="M12500" s="7"/>
    </row>
    <row r="12501" spans="13:13" x14ac:dyDescent="0.25">
      <c r="M12501" s="7"/>
    </row>
    <row r="12502" spans="13:13" x14ac:dyDescent="0.25">
      <c r="M12502" s="7"/>
    </row>
    <row r="12503" spans="13:13" x14ac:dyDescent="0.25">
      <c r="M12503" s="7"/>
    </row>
    <row r="12504" spans="13:13" x14ac:dyDescent="0.25">
      <c r="M12504" s="7"/>
    </row>
    <row r="12505" spans="13:13" x14ac:dyDescent="0.25">
      <c r="M12505" s="7"/>
    </row>
    <row r="12506" spans="13:13" x14ac:dyDescent="0.25">
      <c r="M12506" s="7"/>
    </row>
    <row r="12507" spans="13:13" x14ac:dyDescent="0.25">
      <c r="M12507" s="7"/>
    </row>
    <row r="12508" spans="13:13" x14ac:dyDescent="0.25">
      <c r="M12508" s="7"/>
    </row>
    <row r="12509" spans="13:13" x14ac:dyDescent="0.25">
      <c r="M12509" s="7"/>
    </row>
    <row r="12510" spans="13:13" x14ac:dyDescent="0.25">
      <c r="M12510" s="7"/>
    </row>
    <row r="12511" spans="13:13" x14ac:dyDescent="0.25">
      <c r="M12511" s="7"/>
    </row>
    <row r="12512" spans="13:13" x14ac:dyDescent="0.25">
      <c r="M12512" s="7"/>
    </row>
    <row r="12513" spans="13:13" x14ac:dyDescent="0.25">
      <c r="M12513" s="7"/>
    </row>
    <row r="12514" spans="13:13" x14ac:dyDescent="0.25">
      <c r="M12514" s="7"/>
    </row>
    <row r="12515" spans="13:13" x14ac:dyDescent="0.25">
      <c r="M12515" s="7"/>
    </row>
    <row r="12516" spans="13:13" x14ac:dyDescent="0.25">
      <c r="M12516" s="7"/>
    </row>
    <row r="12517" spans="13:13" x14ac:dyDescent="0.25">
      <c r="M12517" s="7"/>
    </row>
    <row r="12518" spans="13:13" x14ac:dyDescent="0.25">
      <c r="M12518" s="7"/>
    </row>
    <row r="12519" spans="13:13" x14ac:dyDescent="0.25">
      <c r="M12519" s="7"/>
    </row>
    <row r="12520" spans="13:13" x14ac:dyDescent="0.25">
      <c r="M12520" s="7"/>
    </row>
    <row r="12521" spans="13:13" x14ac:dyDescent="0.25">
      <c r="M12521" s="7"/>
    </row>
    <row r="12522" spans="13:13" x14ac:dyDescent="0.25">
      <c r="M12522" s="7"/>
    </row>
    <row r="12523" spans="13:13" x14ac:dyDescent="0.25">
      <c r="M12523" s="7"/>
    </row>
    <row r="12524" spans="13:13" x14ac:dyDescent="0.25">
      <c r="M12524" s="7"/>
    </row>
    <row r="12525" spans="13:13" x14ac:dyDescent="0.25">
      <c r="M12525" s="7"/>
    </row>
    <row r="12526" spans="13:13" x14ac:dyDescent="0.25">
      <c r="M12526" s="7"/>
    </row>
    <row r="12527" spans="13:13" x14ac:dyDescent="0.25">
      <c r="M12527" s="7"/>
    </row>
    <row r="12528" spans="13:13" x14ac:dyDescent="0.25">
      <c r="M12528" s="7"/>
    </row>
    <row r="12529" spans="13:13" x14ac:dyDescent="0.25">
      <c r="M12529" s="7"/>
    </row>
    <row r="12530" spans="13:13" x14ac:dyDescent="0.25">
      <c r="M12530" s="7"/>
    </row>
    <row r="12531" spans="13:13" x14ac:dyDescent="0.25">
      <c r="M12531" s="7"/>
    </row>
    <row r="12532" spans="13:13" x14ac:dyDescent="0.25">
      <c r="M12532" s="7"/>
    </row>
    <row r="12533" spans="13:13" x14ac:dyDescent="0.25">
      <c r="M12533" s="7"/>
    </row>
    <row r="12534" spans="13:13" x14ac:dyDescent="0.25">
      <c r="M12534" s="7"/>
    </row>
    <row r="12535" spans="13:13" x14ac:dyDescent="0.25">
      <c r="M12535" s="7"/>
    </row>
    <row r="12536" spans="13:13" x14ac:dyDescent="0.25">
      <c r="M12536" s="7"/>
    </row>
    <row r="12537" spans="13:13" x14ac:dyDescent="0.25">
      <c r="M12537" s="7"/>
    </row>
    <row r="12538" spans="13:13" x14ac:dyDescent="0.25">
      <c r="M12538" s="7"/>
    </row>
    <row r="12539" spans="13:13" x14ac:dyDescent="0.25">
      <c r="M12539" s="7"/>
    </row>
    <row r="12540" spans="13:13" x14ac:dyDescent="0.25">
      <c r="M12540" s="7"/>
    </row>
    <row r="12541" spans="13:13" x14ac:dyDescent="0.25">
      <c r="M12541" s="7"/>
    </row>
    <row r="12542" spans="13:13" x14ac:dyDescent="0.25">
      <c r="M12542" s="7"/>
    </row>
    <row r="12543" spans="13:13" x14ac:dyDescent="0.25">
      <c r="M12543" s="7"/>
    </row>
    <row r="12544" spans="13:13" x14ac:dyDescent="0.25">
      <c r="M12544" s="7"/>
    </row>
    <row r="12545" spans="13:13" x14ac:dyDescent="0.25">
      <c r="M12545" s="7"/>
    </row>
    <row r="12546" spans="13:13" x14ac:dyDescent="0.25">
      <c r="M12546" s="7"/>
    </row>
    <row r="12547" spans="13:13" x14ac:dyDescent="0.25">
      <c r="M12547" s="7"/>
    </row>
    <row r="12548" spans="13:13" x14ac:dyDescent="0.25">
      <c r="M12548" s="7"/>
    </row>
    <row r="12549" spans="13:13" x14ac:dyDescent="0.25">
      <c r="M12549" s="7"/>
    </row>
    <row r="12550" spans="13:13" x14ac:dyDescent="0.25">
      <c r="M12550" s="7"/>
    </row>
    <row r="12551" spans="13:13" x14ac:dyDescent="0.25">
      <c r="M12551" s="7"/>
    </row>
    <row r="12552" spans="13:13" x14ac:dyDescent="0.25">
      <c r="M12552" s="7"/>
    </row>
    <row r="12553" spans="13:13" x14ac:dyDescent="0.25">
      <c r="M12553" s="7"/>
    </row>
    <row r="12554" spans="13:13" x14ac:dyDescent="0.25">
      <c r="M12554" s="7"/>
    </row>
    <row r="12555" spans="13:13" x14ac:dyDescent="0.25">
      <c r="M12555" s="7"/>
    </row>
    <row r="12556" spans="13:13" x14ac:dyDescent="0.25">
      <c r="M12556" s="7"/>
    </row>
    <row r="12557" spans="13:13" x14ac:dyDescent="0.25">
      <c r="M12557" s="7"/>
    </row>
    <row r="12558" spans="13:13" x14ac:dyDescent="0.25">
      <c r="M12558" s="7"/>
    </row>
    <row r="12559" spans="13:13" x14ac:dyDescent="0.25">
      <c r="M12559" s="7"/>
    </row>
    <row r="12560" spans="13:13" x14ac:dyDescent="0.25">
      <c r="M12560" s="7"/>
    </row>
    <row r="12561" spans="13:13" x14ac:dyDescent="0.25">
      <c r="M12561" s="7"/>
    </row>
    <row r="12562" spans="13:13" x14ac:dyDescent="0.25">
      <c r="M12562" s="7"/>
    </row>
    <row r="12563" spans="13:13" x14ac:dyDescent="0.25">
      <c r="M12563" s="7"/>
    </row>
    <row r="12564" spans="13:13" x14ac:dyDescent="0.25">
      <c r="M12564" s="7"/>
    </row>
    <row r="12565" spans="13:13" x14ac:dyDescent="0.25">
      <c r="M12565" s="7"/>
    </row>
    <row r="12566" spans="13:13" x14ac:dyDescent="0.25">
      <c r="M12566" s="7"/>
    </row>
    <row r="12567" spans="13:13" x14ac:dyDescent="0.25">
      <c r="M12567" s="7"/>
    </row>
    <row r="12568" spans="13:13" x14ac:dyDescent="0.25">
      <c r="M12568" s="7"/>
    </row>
    <row r="12569" spans="13:13" x14ac:dyDescent="0.25">
      <c r="M12569" s="7"/>
    </row>
    <row r="12570" spans="13:13" x14ac:dyDescent="0.25">
      <c r="M12570" s="7"/>
    </row>
    <row r="12571" spans="13:13" x14ac:dyDescent="0.25">
      <c r="M12571" s="7"/>
    </row>
    <row r="12572" spans="13:13" x14ac:dyDescent="0.25">
      <c r="M12572" s="7"/>
    </row>
    <row r="12573" spans="13:13" x14ac:dyDescent="0.25">
      <c r="M12573" s="7"/>
    </row>
    <row r="12574" spans="13:13" x14ac:dyDescent="0.25">
      <c r="M12574" s="7"/>
    </row>
    <row r="12575" spans="13:13" x14ac:dyDescent="0.25">
      <c r="M12575" s="7"/>
    </row>
    <row r="12576" spans="13:13" x14ac:dyDescent="0.25">
      <c r="M12576" s="7"/>
    </row>
    <row r="12577" spans="13:13" x14ac:dyDescent="0.25">
      <c r="M12577" s="7"/>
    </row>
    <row r="12578" spans="13:13" x14ac:dyDescent="0.25">
      <c r="M12578" s="7"/>
    </row>
    <row r="12579" spans="13:13" x14ac:dyDescent="0.25">
      <c r="M12579" s="7"/>
    </row>
    <row r="12580" spans="13:13" x14ac:dyDescent="0.25">
      <c r="M12580" s="7"/>
    </row>
    <row r="12581" spans="13:13" x14ac:dyDescent="0.25">
      <c r="M12581" s="7"/>
    </row>
    <row r="12582" spans="13:13" x14ac:dyDescent="0.25">
      <c r="M12582" s="7"/>
    </row>
    <row r="12583" spans="13:13" x14ac:dyDescent="0.25">
      <c r="M12583" s="7"/>
    </row>
    <row r="12584" spans="13:13" x14ac:dyDescent="0.25">
      <c r="M12584" s="7"/>
    </row>
    <row r="12585" spans="13:13" x14ac:dyDescent="0.25">
      <c r="M12585" s="7"/>
    </row>
    <row r="12586" spans="13:13" x14ac:dyDescent="0.25">
      <c r="M12586" s="7"/>
    </row>
    <row r="12587" spans="13:13" x14ac:dyDescent="0.25">
      <c r="M12587" s="7"/>
    </row>
    <row r="12588" spans="13:13" x14ac:dyDescent="0.25">
      <c r="M12588" s="7"/>
    </row>
    <row r="12589" spans="13:13" x14ac:dyDescent="0.25">
      <c r="M12589" s="7"/>
    </row>
    <row r="12590" spans="13:13" x14ac:dyDescent="0.25">
      <c r="M12590" s="7"/>
    </row>
    <row r="12591" spans="13:13" x14ac:dyDescent="0.25">
      <c r="M12591" s="7"/>
    </row>
    <row r="12592" spans="13:13" x14ac:dyDescent="0.25">
      <c r="M12592" s="7"/>
    </row>
    <row r="12593" spans="13:13" x14ac:dyDescent="0.25">
      <c r="M12593" s="7"/>
    </row>
    <row r="12594" spans="13:13" x14ac:dyDescent="0.25">
      <c r="M12594" s="7"/>
    </row>
    <row r="12595" spans="13:13" x14ac:dyDescent="0.25">
      <c r="M12595" s="7"/>
    </row>
    <row r="12596" spans="13:13" x14ac:dyDescent="0.25">
      <c r="M12596" s="7"/>
    </row>
    <row r="12597" spans="13:13" x14ac:dyDescent="0.25">
      <c r="M12597" s="7"/>
    </row>
    <row r="12598" spans="13:13" x14ac:dyDescent="0.25">
      <c r="M12598" s="7"/>
    </row>
    <row r="12599" spans="13:13" x14ac:dyDescent="0.25">
      <c r="M12599" s="7"/>
    </row>
    <row r="12600" spans="13:13" x14ac:dyDescent="0.25">
      <c r="M12600" s="7"/>
    </row>
    <row r="12601" spans="13:13" x14ac:dyDescent="0.25">
      <c r="M12601" s="7"/>
    </row>
    <row r="12602" spans="13:13" x14ac:dyDescent="0.25">
      <c r="M12602" s="7"/>
    </row>
    <row r="12603" spans="13:13" x14ac:dyDescent="0.25">
      <c r="M12603" s="7"/>
    </row>
    <row r="12604" spans="13:13" x14ac:dyDescent="0.25">
      <c r="M12604" s="7"/>
    </row>
    <row r="12605" spans="13:13" x14ac:dyDescent="0.25">
      <c r="M12605" s="7"/>
    </row>
    <row r="12606" spans="13:13" x14ac:dyDescent="0.25">
      <c r="M12606" s="7"/>
    </row>
    <row r="12607" spans="13:13" x14ac:dyDescent="0.25">
      <c r="M12607" s="7"/>
    </row>
    <row r="12608" spans="13:13" x14ac:dyDescent="0.25">
      <c r="M12608" s="7"/>
    </row>
    <row r="12609" spans="13:13" x14ac:dyDescent="0.25">
      <c r="M12609" s="7"/>
    </row>
    <row r="12610" spans="13:13" x14ac:dyDescent="0.25">
      <c r="M12610" s="7"/>
    </row>
    <row r="12611" spans="13:13" x14ac:dyDescent="0.25">
      <c r="M12611" s="7"/>
    </row>
    <row r="12612" spans="13:13" x14ac:dyDescent="0.25">
      <c r="M12612" s="7"/>
    </row>
    <row r="12613" spans="13:13" x14ac:dyDescent="0.25">
      <c r="M12613" s="7"/>
    </row>
    <row r="12614" spans="13:13" x14ac:dyDescent="0.25">
      <c r="M12614" s="7"/>
    </row>
    <row r="12615" spans="13:13" x14ac:dyDescent="0.25">
      <c r="M12615" s="7"/>
    </row>
    <row r="12616" spans="13:13" x14ac:dyDescent="0.25">
      <c r="M12616" s="7"/>
    </row>
    <row r="12617" spans="13:13" x14ac:dyDescent="0.25">
      <c r="M12617" s="7"/>
    </row>
    <row r="12618" spans="13:13" x14ac:dyDescent="0.25">
      <c r="M12618" s="7"/>
    </row>
    <row r="12619" spans="13:13" x14ac:dyDescent="0.25">
      <c r="M12619" s="7"/>
    </row>
    <row r="12620" spans="13:13" x14ac:dyDescent="0.25">
      <c r="M12620" s="7"/>
    </row>
    <row r="12621" spans="13:13" x14ac:dyDescent="0.25">
      <c r="M12621" s="7"/>
    </row>
    <row r="12622" spans="13:13" x14ac:dyDescent="0.25">
      <c r="M12622" s="7"/>
    </row>
    <row r="12623" spans="13:13" x14ac:dyDescent="0.25">
      <c r="M12623" s="7"/>
    </row>
    <row r="12624" spans="13:13" x14ac:dyDescent="0.25">
      <c r="M12624" s="7"/>
    </row>
    <row r="12625" spans="13:13" x14ac:dyDescent="0.25">
      <c r="M12625" s="7"/>
    </row>
    <row r="12626" spans="13:13" x14ac:dyDescent="0.25">
      <c r="M12626" s="7"/>
    </row>
    <row r="12627" spans="13:13" x14ac:dyDescent="0.25">
      <c r="M12627" s="7"/>
    </row>
    <row r="12628" spans="13:13" x14ac:dyDescent="0.25">
      <c r="M12628" s="7"/>
    </row>
    <row r="12629" spans="13:13" x14ac:dyDescent="0.25">
      <c r="M12629" s="7"/>
    </row>
    <row r="12630" spans="13:13" x14ac:dyDescent="0.25">
      <c r="M12630" s="7"/>
    </row>
    <row r="12631" spans="13:13" x14ac:dyDescent="0.25">
      <c r="M12631" s="7"/>
    </row>
    <row r="12632" spans="13:13" x14ac:dyDescent="0.25">
      <c r="M12632" s="7"/>
    </row>
    <row r="12633" spans="13:13" x14ac:dyDescent="0.25">
      <c r="M12633" s="7"/>
    </row>
    <row r="12634" spans="13:13" x14ac:dyDescent="0.25">
      <c r="M12634" s="7"/>
    </row>
    <row r="12635" spans="13:13" x14ac:dyDescent="0.25">
      <c r="M12635" s="7"/>
    </row>
    <row r="12636" spans="13:13" x14ac:dyDescent="0.25">
      <c r="M12636" s="7"/>
    </row>
    <row r="12637" spans="13:13" x14ac:dyDescent="0.25">
      <c r="M12637" s="7"/>
    </row>
    <row r="12638" spans="13:13" x14ac:dyDescent="0.25">
      <c r="M12638" s="7"/>
    </row>
    <row r="12639" spans="13:13" x14ac:dyDescent="0.25">
      <c r="M12639" s="7"/>
    </row>
    <row r="12640" spans="13:13" x14ac:dyDescent="0.25">
      <c r="M12640" s="7"/>
    </row>
    <row r="12641" spans="13:13" x14ac:dyDescent="0.25">
      <c r="M12641" s="7"/>
    </row>
    <row r="12642" spans="13:13" x14ac:dyDescent="0.25">
      <c r="M12642" s="7"/>
    </row>
    <row r="12643" spans="13:13" x14ac:dyDescent="0.25">
      <c r="M12643" s="7"/>
    </row>
    <row r="12644" spans="13:13" x14ac:dyDescent="0.25">
      <c r="M12644" s="7"/>
    </row>
    <row r="12645" spans="13:13" x14ac:dyDescent="0.25">
      <c r="M12645" s="7"/>
    </row>
    <row r="12646" spans="13:13" x14ac:dyDescent="0.25">
      <c r="M12646" s="7"/>
    </row>
    <row r="12647" spans="13:13" x14ac:dyDescent="0.25">
      <c r="M12647" s="7"/>
    </row>
    <row r="12648" spans="13:13" x14ac:dyDescent="0.25">
      <c r="M12648" s="7"/>
    </row>
    <row r="12649" spans="13:13" x14ac:dyDescent="0.25">
      <c r="M12649" s="7"/>
    </row>
    <row r="12650" spans="13:13" x14ac:dyDescent="0.25">
      <c r="M12650" s="7"/>
    </row>
    <row r="12651" spans="13:13" x14ac:dyDescent="0.25">
      <c r="M12651" s="7"/>
    </row>
    <row r="12652" spans="13:13" x14ac:dyDescent="0.25">
      <c r="M12652" s="7"/>
    </row>
    <row r="12653" spans="13:13" x14ac:dyDescent="0.25">
      <c r="M12653" s="7"/>
    </row>
    <row r="12654" spans="13:13" x14ac:dyDescent="0.25">
      <c r="M12654" s="7"/>
    </row>
    <row r="12655" spans="13:13" x14ac:dyDescent="0.25">
      <c r="M12655" s="7"/>
    </row>
    <row r="12656" spans="13:13" x14ac:dyDescent="0.25">
      <c r="M12656" s="7"/>
    </row>
    <row r="12657" spans="13:13" x14ac:dyDescent="0.25">
      <c r="M12657" s="7"/>
    </row>
    <row r="12658" spans="13:13" x14ac:dyDescent="0.25">
      <c r="M12658" s="7"/>
    </row>
    <row r="12659" spans="13:13" x14ac:dyDescent="0.25">
      <c r="M12659" s="7"/>
    </row>
    <row r="12660" spans="13:13" x14ac:dyDescent="0.25">
      <c r="M12660" s="7"/>
    </row>
    <row r="12661" spans="13:13" x14ac:dyDescent="0.25">
      <c r="M12661" s="7"/>
    </row>
    <row r="12662" spans="13:13" x14ac:dyDescent="0.25">
      <c r="M12662" s="7"/>
    </row>
    <row r="12663" spans="13:13" x14ac:dyDescent="0.25">
      <c r="M12663" s="7"/>
    </row>
    <row r="12664" spans="13:13" x14ac:dyDescent="0.25">
      <c r="M12664" s="7"/>
    </row>
    <row r="12665" spans="13:13" x14ac:dyDescent="0.25">
      <c r="M12665" s="7"/>
    </row>
    <row r="12666" spans="13:13" x14ac:dyDescent="0.25">
      <c r="M12666" s="7"/>
    </row>
    <row r="12667" spans="13:13" x14ac:dyDescent="0.25">
      <c r="M12667" s="7"/>
    </row>
    <row r="12668" spans="13:13" x14ac:dyDescent="0.25">
      <c r="M12668" s="7"/>
    </row>
    <row r="12669" spans="13:13" x14ac:dyDescent="0.25">
      <c r="M12669" s="7"/>
    </row>
    <row r="12670" spans="13:13" x14ac:dyDescent="0.25">
      <c r="M12670" s="7"/>
    </row>
    <row r="12671" spans="13:13" x14ac:dyDescent="0.25">
      <c r="M12671" s="7"/>
    </row>
    <row r="12672" spans="13:13" x14ac:dyDescent="0.25">
      <c r="M12672" s="7"/>
    </row>
    <row r="12673" spans="13:13" x14ac:dyDescent="0.25">
      <c r="M12673" s="7"/>
    </row>
    <row r="12674" spans="13:13" x14ac:dyDescent="0.25">
      <c r="M12674" s="7"/>
    </row>
    <row r="12675" spans="13:13" x14ac:dyDescent="0.25">
      <c r="M12675" s="7"/>
    </row>
    <row r="12676" spans="13:13" x14ac:dyDescent="0.25">
      <c r="M12676" s="7"/>
    </row>
    <row r="12677" spans="13:13" x14ac:dyDescent="0.25">
      <c r="M12677" s="7"/>
    </row>
    <row r="12678" spans="13:13" x14ac:dyDescent="0.25">
      <c r="M12678" s="7"/>
    </row>
    <row r="12679" spans="13:13" x14ac:dyDescent="0.25">
      <c r="M12679" s="7"/>
    </row>
    <row r="12680" spans="13:13" x14ac:dyDescent="0.25">
      <c r="M12680" s="7"/>
    </row>
    <row r="12681" spans="13:13" x14ac:dyDescent="0.25">
      <c r="M12681" s="7"/>
    </row>
    <row r="12682" spans="13:13" x14ac:dyDescent="0.25">
      <c r="M12682" s="7"/>
    </row>
    <row r="12683" spans="13:13" x14ac:dyDescent="0.25">
      <c r="M12683" s="7"/>
    </row>
    <row r="12684" spans="13:13" x14ac:dyDescent="0.25">
      <c r="M12684" s="7"/>
    </row>
    <row r="12685" spans="13:13" x14ac:dyDescent="0.25">
      <c r="M12685" s="7"/>
    </row>
    <row r="12686" spans="13:13" x14ac:dyDescent="0.25">
      <c r="M12686" s="7"/>
    </row>
    <row r="12687" spans="13:13" x14ac:dyDescent="0.25">
      <c r="M12687" s="7"/>
    </row>
    <row r="12688" spans="13:13" x14ac:dyDescent="0.25">
      <c r="M12688" s="7"/>
    </row>
    <row r="12689" spans="13:13" x14ac:dyDescent="0.25">
      <c r="M12689" s="7"/>
    </row>
    <row r="12690" spans="13:13" x14ac:dyDescent="0.25">
      <c r="M12690" s="7"/>
    </row>
    <row r="12691" spans="13:13" x14ac:dyDescent="0.25">
      <c r="M12691" s="7"/>
    </row>
    <row r="12692" spans="13:13" x14ac:dyDescent="0.25">
      <c r="M12692" s="7"/>
    </row>
    <row r="12693" spans="13:13" x14ac:dyDescent="0.25">
      <c r="M12693" s="7"/>
    </row>
    <row r="12694" spans="13:13" x14ac:dyDescent="0.25">
      <c r="M12694" s="7"/>
    </row>
    <row r="12695" spans="13:13" x14ac:dyDescent="0.25">
      <c r="M12695" s="7"/>
    </row>
    <row r="12696" spans="13:13" x14ac:dyDescent="0.25">
      <c r="M12696" s="7"/>
    </row>
    <row r="12697" spans="13:13" x14ac:dyDescent="0.25">
      <c r="M12697" s="7"/>
    </row>
    <row r="12698" spans="13:13" x14ac:dyDescent="0.25">
      <c r="M12698" s="7"/>
    </row>
    <row r="12699" spans="13:13" x14ac:dyDescent="0.25">
      <c r="M12699" s="7"/>
    </row>
    <row r="12700" spans="13:13" x14ac:dyDescent="0.25">
      <c r="M12700" s="7"/>
    </row>
    <row r="12701" spans="13:13" x14ac:dyDescent="0.25">
      <c r="M12701" s="7"/>
    </row>
    <row r="12702" spans="13:13" x14ac:dyDescent="0.25">
      <c r="M12702" s="7"/>
    </row>
    <row r="12703" spans="13:13" x14ac:dyDescent="0.25">
      <c r="M12703" s="7"/>
    </row>
    <row r="12704" spans="13:13" x14ac:dyDescent="0.25">
      <c r="M12704" s="7"/>
    </row>
    <row r="12705" spans="13:13" x14ac:dyDescent="0.25">
      <c r="M12705" s="7"/>
    </row>
    <row r="12706" spans="13:13" x14ac:dyDescent="0.25">
      <c r="M12706" s="7"/>
    </row>
    <row r="12707" spans="13:13" x14ac:dyDescent="0.25">
      <c r="M12707" s="7"/>
    </row>
    <row r="12708" spans="13:13" x14ac:dyDescent="0.25">
      <c r="M12708" s="7"/>
    </row>
    <row r="12709" spans="13:13" x14ac:dyDescent="0.25">
      <c r="M12709" s="7"/>
    </row>
    <row r="12710" spans="13:13" x14ac:dyDescent="0.25">
      <c r="M12710" s="7"/>
    </row>
    <row r="12711" spans="13:13" x14ac:dyDescent="0.25">
      <c r="M12711" s="7"/>
    </row>
    <row r="12712" spans="13:13" x14ac:dyDescent="0.25">
      <c r="M12712" s="7"/>
    </row>
    <row r="12713" spans="13:13" x14ac:dyDescent="0.25">
      <c r="M12713" s="7"/>
    </row>
    <row r="12714" spans="13:13" x14ac:dyDescent="0.25">
      <c r="M12714" s="7"/>
    </row>
    <row r="12715" spans="13:13" x14ac:dyDescent="0.25">
      <c r="M12715" s="7"/>
    </row>
    <row r="12716" spans="13:13" x14ac:dyDescent="0.25">
      <c r="M12716" s="7"/>
    </row>
    <row r="12717" spans="13:13" x14ac:dyDescent="0.25">
      <c r="M12717" s="7"/>
    </row>
    <row r="12718" spans="13:13" x14ac:dyDescent="0.25">
      <c r="M12718" s="7"/>
    </row>
    <row r="12719" spans="13:13" x14ac:dyDescent="0.25">
      <c r="M12719" s="7"/>
    </row>
    <row r="12720" spans="13:13" x14ac:dyDescent="0.25">
      <c r="M12720" s="7"/>
    </row>
    <row r="12721" spans="13:13" x14ac:dyDescent="0.25">
      <c r="M12721" s="7"/>
    </row>
    <row r="12722" spans="13:13" x14ac:dyDescent="0.25">
      <c r="M12722" s="7"/>
    </row>
    <row r="12723" spans="13:13" x14ac:dyDescent="0.25">
      <c r="M12723" s="7"/>
    </row>
    <row r="12724" spans="13:13" x14ac:dyDescent="0.25">
      <c r="M12724" s="7"/>
    </row>
    <row r="12725" spans="13:13" x14ac:dyDescent="0.25">
      <c r="M12725" s="7"/>
    </row>
    <row r="12726" spans="13:13" x14ac:dyDescent="0.25">
      <c r="M12726" s="7"/>
    </row>
    <row r="12727" spans="13:13" x14ac:dyDescent="0.25">
      <c r="M12727" s="7"/>
    </row>
    <row r="12728" spans="13:13" x14ac:dyDescent="0.25">
      <c r="M12728" s="7"/>
    </row>
    <row r="12729" spans="13:13" x14ac:dyDescent="0.25">
      <c r="M12729" s="7"/>
    </row>
    <row r="12730" spans="13:13" x14ac:dyDescent="0.25">
      <c r="M12730" s="7"/>
    </row>
    <row r="12731" spans="13:13" x14ac:dyDescent="0.25">
      <c r="M12731" s="7"/>
    </row>
    <row r="12732" spans="13:13" x14ac:dyDescent="0.25">
      <c r="M12732" s="7"/>
    </row>
    <row r="12733" spans="13:13" x14ac:dyDescent="0.25">
      <c r="M12733" s="7"/>
    </row>
    <row r="12734" spans="13:13" x14ac:dyDescent="0.25">
      <c r="M12734" s="7"/>
    </row>
    <row r="12735" spans="13:13" x14ac:dyDescent="0.25">
      <c r="M12735" s="7"/>
    </row>
    <row r="12736" spans="13:13" x14ac:dyDescent="0.25">
      <c r="M12736" s="7"/>
    </row>
    <row r="12737" spans="13:13" x14ac:dyDescent="0.25">
      <c r="M12737" s="7"/>
    </row>
    <row r="12738" spans="13:13" x14ac:dyDescent="0.25">
      <c r="M12738" s="7"/>
    </row>
    <row r="12739" spans="13:13" x14ac:dyDescent="0.25">
      <c r="M12739" s="7"/>
    </row>
    <row r="12740" spans="13:13" x14ac:dyDescent="0.25">
      <c r="M12740" s="7"/>
    </row>
    <row r="12741" spans="13:13" x14ac:dyDescent="0.25">
      <c r="M12741" s="7"/>
    </row>
    <row r="12742" spans="13:13" x14ac:dyDescent="0.25">
      <c r="M12742" s="7"/>
    </row>
    <row r="12743" spans="13:13" x14ac:dyDescent="0.25">
      <c r="M12743" s="7"/>
    </row>
    <row r="12744" spans="13:13" x14ac:dyDescent="0.25">
      <c r="M12744" s="7"/>
    </row>
    <row r="12745" spans="13:13" x14ac:dyDescent="0.25">
      <c r="M12745" s="7"/>
    </row>
    <row r="12746" spans="13:13" x14ac:dyDescent="0.25">
      <c r="M12746" s="7"/>
    </row>
    <row r="12747" spans="13:13" x14ac:dyDescent="0.25">
      <c r="M12747" s="7"/>
    </row>
    <row r="12748" spans="13:13" x14ac:dyDescent="0.25">
      <c r="M12748" s="7"/>
    </row>
    <row r="12749" spans="13:13" x14ac:dyDescent="0.25">
      <c r="M12749" s="7"/>
    </row>
    <row r="12750" spans="13:13" x14ac:dyDescent="0.25">
      <c r="M12750" s="7"/>
    </row>
    <row r="12751" spans="13:13" x14ac:dyDescent="0.25">
      <c r="M12751" s="7"/>
    </row>
    <row r="12752" spans="13:13" x14ac:dyDescent="0.25">
      <c r="M12752" s="7"/>
    </row>
    <row r="12753" spans="13:13" x14ac:dyDescent="0.25">
      <c r="M12753" s="7"/>
    </row>
    <row r="12754" spans="13:13" x14ac:dyDescent="0.25">
      <c r="M12754" s="7"/>
    </row>
    <row r="12755" spans="13:13" x14ac:dyDescent="0.25">
      <c r="M12755" s="7"/>
    </row>
    <row r="12756" spans="13:13" x14ac:dyDescent="0.25">
      <c r="M12756" s="7"/>
    </row>
    <row r="12757" spans="13:13" x14ac:dyDescent="0.25">
      <c r="M12757" s="7"/>
    </row>
    <row r="12758" spans="13:13" x14ac:dyDescent="0.25">
      <c r="M12758" s="7"/>
    </row>
    <row r="12759" spans="13:13" x14ac:dyDescent="0.25">
      <c r="M12759" s="7"/>
    </row>
    <row r="12760" spans="13:13" x14ac:dyDescent="0.25">
      <c r="M12760" s="7"/>
    </row>
    <row r="12761" spans="13:13" x14ac:dyDescent="0.25">
      <c r="M12761" s="7"/>
    </row>
    <row r="12762" spans="13:13" x14ac:dyDescent="0.25">
      <c r="M12762" s="7"/>
    </row>
    <row r="12763" spans="13:13" x14ac:dyDescent="0.25">
      <c r="M12763" s="7"/>
    </row>
    <row r="12764" spans="13:13" x14ac:dyDescent="0.25">
      <c r="M12764" s="7"/>
    </row>
    <row r="12765" spans="13:13" x14ac:dyDescent="0.25">
      <c r="M12765" s="7"/>
    </row>
    <row r="12766" spans="13:13" x14ac:dyDescent="0.25">
      <c r="M12766" s="7"/>
    </row>
    <row r="12767" spans="13:13" x14ac:dyDescent="0.25">
      <c r="M12767" s="7"/>
    </row>
    <row r="12768" spans="13:13" x14ac:dyDescent="0.25">
      <c r="M12768" s="7"/>
    </row>
    <row r="12769" spans="13:13" x14ac:dyDescent="0.25">
      <c r="M12769" s="7"/>
    </row>
    <row r="12770" spans="13:13" x14ac:dyDescent="0.25">
      <c r="M12770" s="7"/>
    </row>
    <row r="12771" spans="13:13" x14ac:dyDescent="0.25">
      <c r="M12771" s="7"/>
    </row>
    <row r="12772" spans="13:13" x14ac:dyDescent="0.25">
      <c r="M12772" s="7"/>
    </row>
    <row r="12773" spans="13:13" x14ac:dyDescent="0.25">
      <c r="M12773" s="7"/>
    </row>
    <row r="12774" spans="13:13" x14ac:dyDescent="0.25">
      <c r="M12774" s="7"/>
    </row>
    <row r="12775" spans="13:13" x14ac:dyDescent="0.25">
      <c r="M12775" s="7"/>
    </row>
    <row r="12776" spans="13:13" x14ac:dyDescent="0.25">
      <c r="M12776" s="7"/>
    </row>
    <row r="12777" spans="13:13" x14ac:dyDescent="0.25">
      <c r="M12777" s="7"/>
    </row>
    <row r="12778" spans="13:13" x14ac:dyDescent="0.25">
      <c r="M12778" s="7"/>
    </row>
    <row r="12779" spans="13:13" x14ac:dyDescent="0.25">
      <c r="M12779" s="7"/>
    </row>
    <row r="12780" spans="13:13" x14ac:dyDescent="0.25">
      <c r="M12780" s="7"/>
    </row>
    <row r="12781" spans="13:13" x14ac:dyDescent="0.25">
      <c r="M12781" s="7"/>
    </row>
    <row r="12782" spans="13:13" x14ac:dyDescent="0.25">
      <c r="M12782" s="7"/>
    </row>
    <row r="12783" spans="13:13" x14ac:dyDescent="0.25">
      <c r="M12783" s="7"/>
    </row>
    <row r="12784" spans="13:13" x14ac:dyDescent="0.25">
      <c r="M12784" s="7"/>
    </row>
    <row r="12785" spans="13:13" x14ac:dyDescent="0.25">
      <c r="M12785" s="7"/>
    </row>
    <row r="12786" spans="13:13" x14ac:dyDescent="0.25">
      <c r="M12786" s="7"/>
    </row>
    <row r="12787" spans="13:13" x14ac:dyDescent="0.25">
      <c r="M12787" s="7"/>
    </row>
    <row r="12788" spans="13:13" x14ac:dyDescent="0.25">
      <c r="M12788" s="7"/>
    </row>
    <row r="12789" spans="13:13" x14ac:dyDescent="0.25">
      <c r="M12789" s="7"/>
    </row>
    <row r="12790" spans="13:13" x14ac:dyDescent="0.25">
      <c r="M12790" s="7"/>
    </row>
    <row r="12791" spans="13:13" x14ac:dyDescent="0.25">
      <c r="M12791" s="7"/>
    </row>
    <row r="12792" spans="13:13" x14ac:dyDescent="0.25">
      <c r="M12792" s="7"/>
    </row>
    <row r="12793" spans="13:13" x14ac:dyDescent="0.25">
      <c r="M12793" s="7"/>
    </row>
    <row r="12794" spans="13:13" x14ac:dyDescent="0.25">
      <c r="M12794" s="7"/>
    </row>
    <row r="12795" spans="13:13" x14ac:dyDescent="0.25">
      <c r="M12795" s="7"/>
    </row>
    <row r="12796" spans="13:13" x14ac:dyDescent="0.25">
      <c r="M12796" s="7"/>
    </row>
    <row r="12797" spans="13:13" x14ac:dyDescent="0.25">
      <c r="M12797" s="7"/>
    </row>
    <row r="12798" spans="13:13" x14ac:dyDescent="0.25">
      <c r="M12798" s="7"/>
    </row>
    <row r="12799" spans="13:13" x14ac:dyDescent="0.25">
      <c r="M12799" s="7"/>
    </row>
    <row r="12800" spans="13:13" x14ac:dyDescent="0.25">
      <c r="M12800" s="7"/>
    </row>
    <row r="12801" spans="13:13" x14ac:dyDescent="0.25">
      <c r="M12801" s="7"/>
    </row>
    <row r="12802" spans="13:13" x14ac:dyDescent="0.25">
      <c r="M12802" s="7"/>
    </row>
    <row r="12803" spans="13:13" x14ac:dyDescent="0.25">
      <c r="M12803" s="7"/>
    </row>
    <row r="12804" spans="13:13" x14ac:dyDescent="0.25">
      <c r="M12804" s="7"/>
    </row>
    <row r="12805" spans="13:13" x14ac:dyDescent="0.25">
      <c r="M12805" s="7"/>
    </row>
    <row r="12806" spans="13:13" x14ac:dyDescent="0.25">
      <c r="M12806" s="7"/>
    </row>
    <row r="12807" spans="13:13" x14ac:dyDescent="0.25">
      <c r="M12807" s="7"/>
    </row>
    <row r="12808" spans="13:13" x14ac:dyDescent="0.25">
      <c r="M12808" s="7"/>
    </row>
    <row r="12809" spans="13:13" x14ac:dyDescent="0.25">
      <c r="M12809" s="7"/>
    </row>
    <row r="12810" spans="13:13" x14ac:dyDescent="0.25">
      <c r="M12810" s="7"/>
    </row>
    <row r="12811" spans="13:13" x14ac:dyDescent="0.25">
      <c r="M12811" s="7"/>
    </row>
    <row r="12812" spans="13:13" x14ac:dyDescent="0.25">
      <c r="M12812" s="7"/>
    </row>
    <row r="12813" spans="13:13" x14ac:dyDescent="0.25">
      <c r="M12813" s="7"/>
    </row>
    <row r="12814" spans="13:13" x14ac:dyDescent="0.25">
      <c r="M12814" s="7"/>
    </row>
    <row r="12815" spans="13:13" x14ac:dyDescent="0.25">
      <c r="M12815" s="7"/>
    </row>
    <row r="12816" spans="13:13" x14ac:dyDescent="0.25">
      <c r="M12816" s="7"/>
    </row>
    <row r="12817" spans="13:13" x14ac:dyDescent="0.25">
      <c r="M12817" s="7"/>
    </row>
    <row r="12818" spans="13:13" x14ac:dyDescent="0.25">
      <c r="M12818" s="7"/>
    </row>
    <row r="12819" spans="13:13" x14ac:dyDescent="0.25">
      <c r="M12819" s="7"/>
    </row>
    <row r="12820" spans="13:13" x14ac:dyDescent="0.25">
      <c r="M12820" s="7"/>
    </row>
    <row r="12821" spans="13:13" x14ac:dyDescent="0.25">
      <c r="M12821" s="7"/>
    </row>
    <row r="12822" spans="13:13" x14ac:dyDescent="0.25">
      <c r="M12822" s="7"/>
    </row>
    <row r="12823" spans="13:13" x14ac:dyDescent="0.25">
      <c r="M12823" s="7"/>
    </row>
    <row r="12824" spans="13:13" x14ac:dyDescent="0.25">
      <c r="M12824" s="7"/>
    </row>
    <row r="12825" spans="13:13" x14ac:dyDescent="0.25">
      <c r="M12825" s="7"/>
    </row>
    <row r="12826" spans="13:13" x14ac:dyDescent="0.25">
      <c r="M12826" s="7"/>
    </row>
    <row r="12827" spans="13:13" x14ac:dyDescent="0.25">
      <c r="M12827" s="7"/>
    </row>
    <row r="12828" spans="13:13" x14ac:dyDescent="0.25">
      <c r="M12828" s="7"/>
    </row>
    <row r="12829" spans="13:13" x14ac:dyDescent="0.25">
      <c r="M12829" s="7"/>
    </row>
    <row r="12830" spans="13:13" x14ac:dyDescent="0.25">
      <c r="M12830" s="7"/>
    </row>
    <row r="12831" spans="13:13" x14ac:dyDescent="0.25">
      <c r="M12831" s="7"/>
    </row>
    <row r="12832" spans="13:13" x14ac:dyDescent="0.25">
      <c r="M12832" s="7"/>
    </row>
    <row r="12833" spans="13:13" x14ac:dyDescent="0.25">
      <c r="M12833" s="7"/>
    </row>
    <row r="12834" spans="13:13" x14ac:dyDescent="0.25">
      <c r="M12834" s="7"/>
    </row>
    <row r="12835" spans="13:13" x14ac:dyDescent="0.25">
      <c r="M12835" s="7"/>
    </row>
    <row r="12836" spans="13:13" x14ac:dyDescent="0.25">
      <c r="M12836" s="7"/>
    </row>
    <row r="12837" spans="13:13" x14ac:dyDescent="0.25">
      <c r="M12837" s="7"/>
    </row>
    <row r="12838" spans="13:13" x14ac:dyDescent="0.25">
      <c r="M12838" s="7"/>
    </row>
    <row r="12839" spans="13:13" x14ac:dyDescent="0.25">
      <c r="M12839" s="7"/>
    </row>
    <row r="12840" spans="13:13" x14ac:dyDescent="0.25">
      <c r="M12840" s="7"/>
    </row>
    <row r="12841" spans="13:13" x14ac:dyDescent="0.25">
      <c r="M12841" s="7"/>
    </row>
    <row r="12842" spans="13:13" x14ac:dyDescent="0.25">
      <c r="M12842" s="7"/>
    </row>
    <row r="12843" spans="13:13" x14ac:dyDescent="0.25">
      <c r="M12843" s="7"/>
    </row>
    <row r="12844" spans="13:13" x14ac:dyDescent="0.25">
      <c r="M12844" s="7"/>
    </row>
    <row r="12845" spans="13:13" x14ac:dyDescent="0.25">
      <c r="M12845" s="7"/>
    </row>
    <row r="12846" spans="13:13" x14ac:dyDescent="0.25">
      <c r="M12846" s="7"/>
    </row>
    <row r="12847" spans="13:13" x14ac:dyDescent="0.25">
      <c r="M12847" s="7"/>
    </row>
    <row r="12848" spans="13:13" x14ac:dyDescent="0.25">
      <c r="M12848" s="7"/>
    </row>
    <row r="12849" spans="13:13" x14ac:dyDescent="0.25">
      <c r="M12849" s="7"/>
    </row>
    <row r="12850" spans="13:13" x14ac:dyDescent="0.25">
      <c r="M12850" s="7"/>
    </row>
    <row r="12851" spans="13:13" x14ac:dyDescent="0.25">
      <c r="M12851" s="7"/>
    </row>
    <row r="12852" spans="13:13" x14ac:dyDescent="0.25">
      <c r="M12852" s="7"/>
    </row>
    <row r="12853" spans="13:13" x14ac:dyDescent="0.25">
      <c r="M12853" s="7"/>
    </row>
    <row r="12854" spans="13:13" x14ac:dyDescent="0.25">
      <c r="M12854" s="7"/>
    </row>
    <row r="12855" spans="13:13" x14ac:dyDescent="0.25">
      <c r="M12855" s="7"/>
    </row>
    <row r="12856" spans="13:13" x14ac:dyDescent="0.25">
      <c r="M12856" s="7"/>
    </row>
    <row r="12857" spans="13:13" x14ac:dyDescent="0.25">
      <c r="M12857" s="7"/>
    </row>
    <row r="12858" spans="13:13" x14ac:dyDescent="0.25">
      <c r="M12858" s="7"/>
    </row>
    <row r="12859" spans="13:13" x14ac:dyDescent="0.25">
      <c r="M12859" s="7"/>
    </row>
    <row r="12860" spans="13:13" x14ac:dyDescent="0.25">
      <c r="M12860" s="7"/>
    </row>
    <row r="12861" spans="13:13" x14ac:dyDescent="0.25">
      <c r="M12861" s="7"/>
    </row>
    <row r="12862" spans="13:13" x14ac:dyDescent="0.25">
      <c r="M12862" s="7"/>
    </row>
    <row r="12863" spans="13:13" x14ac:dyDescent="0.25">
      <c r="M12863" s="7"/>
    </row>
    <row r="12864" spans="13:13" x14ac:dyDescent="0.25">
      <c r="M12864" s="7"/>
    </row>
    <row r="12865" spans="13:13" x14ac:dyDescent="0.25">
      <c r="M12865" s="7"/>
    </row>
    <row r="12866" spans="13:13" x14ac:dyDescent="0.25">
      <c r="M12866" s="7"/>
    </row>
    <row r="12867" spans="13:13" x14ac:dyDescent="0.25">
      <c r="M12867" s="7"/>
    </row>
    <row r="12868" spans="13:13" x14ac:dyDescent="0.25">
      <c r="M12868" s="7"/>
    </row>
    <row r="12869" spans="13:13" x14ac:dyDescent="0.25">
      <c r="M12869" s="7"/>
    </row>
    <row r="12870" spans="13:13" x14ac:dyDescent="0.25">
      <c r="M12870" s="7"/>
    </row>
    <row r="12871" spans="13:13" x14ac:dyDescent="0.25">
      <c r="M12871" s="7"/>
    </row>
    <row r="12872" spans="13:13" x14ac:dyDescent="0.25">
      <c r="M12872" s="7"/>
    </row>
    <row r="12873" spans="13:13" x14ac:dyDescent="0.25">
      <c r="M12873" s="7"/>
    </row>
    <row r="12874" spans="13:13" x14ac:dyDescent="0.25">
      <c r="M12874" s="7"/>
    </row>
    <row r="12875" spans="13:13" x14ac:dyDescent="0.25">
      <c r="M12875" s="7"/>
    </row>
    <row r="12876" spans="13:13" x14ac:dyDescent="0.25">
      <c r="M12876" s="7"/>
    </row>
    <row r="12877" spans="13:13" x14ac:dyDescent="0.25">
      <c r="M12877" s="7"/>
    </row>
    <row r="12878" spans="13:13" x14ac:dyDescent="0.25">
      <c r="M12878" s="7"/>
    </row>
    <row r="12879" spans="13:13" x14ac:dyDescent="0.25">
      <c r="M12879" s="7"/>
    </row>
    <row r="12880" spans="13:13" x14ac:dyDescent="0.25">
      <c r="M12880" s="7"/>
    </row>
    <row r="12881" spans="13:13" x14ac:dyDescent="0.25">
      <c r="M12881" s="7"/>
    </row>
    <row r="12882" spans="13:13" x14ac:dyDescent="0.25">
      <c r="M12882" s="7"/>
    </row>
    <row r="12883" spans="13:13" x14ac:dyDescent="0.25">
      <c r="M12883" s="7"/>
    </row>
    <row r="12884" spans="13:13" x14ac:dyDescent="0.25">
      <c r="M12884" s="7"/>
    </row>
    <row r="12885" spans="13:13" x14ac:dyDescent="0.25">
      <c r="M12885" s="7"/>
    </row>
    <row r="12886" spans="13:13" x14ac:dyDescent="0.25">
      <c r="M12886" s="7"/>
    </row>
    <row r="12887" spans="13:13" x14ac:dyDescent="0.25">
      <c r="M12887" s="7"/>
    </row>
    <row r="12888" spans="13:13" x14ac:dyDescent="0.25">
      <c r="M12888" s="7"/>
    </row>
    <row r="12889" spans="13:13" x14ac:dyDescent="0.25">
      <c r="M12889" s="7"/>
    </row>
    <row r="12890" spans="13:13" x14ac:dyDescent="0.25">
      <c r="M12890" s="7"/>
    </row>
    <row r="12891" spans="13:13" x14ac:dyDescent="0.25">
      <c r="M12891" s="7"/>
    </row>
    <row r="12892" spans="13:13" x14ac:dyDescent="0.25">
      <c r="M12892" s="7"/>
    </row>
    <row r="12893" spans="13:13" x14ac:dyDescent="0.25">
      <c r="M12893" s="7"/>
    </row>
    <row r="12894" spans="13:13" x14ac:dyDescent="0.25">
      <c r="M12894" s="7"/>
    </row>
    <row r="12895" spans="13:13" x14ac:dyDescent="0.25">
      <c r="M12895" s="7"/>
    </row>
    <row r="12896" spans="13:13" x14ac:dyDescent="0.25">
      <c r="M12896" s="7"/>
    </row>
    <row r="12897" spans="13:13" x14ac:dyDescent="0.25">
      <c r="M12897" s="7"/>
    </row>
    <row r="12898" spans="13:13" x14ac:dyDescent="0.25">
      <c r="M12898" s="7"/>
    </row>
    <row r="12899" spans="13:13" x14ac:dyDescent="0.25">
      <c r="M12899" s="7"/>
    </row>
    <row r="12900" spans="13:13" x14ac:dyDescent="0.25">
      <c r="M12900" s="7"/>
    </row>
    <row r="12901" spans="13:13" x14ac:dyDescent="0.25">
      <c r="M12901" s="7"/>
    </row>
    <row r="12902" spans="13:13" x14ac:dyDescent="0.25">
      <c r="M12902" s="7"/>
    </row>
    <row r="12903" spans="13:13" x14ac:dyDescent="0.25">
      <c r="M12903" s="7"/>
    </row>
    <row r="12904" spans="13:13" x14ac:dyDescent="0.25">
      <c r="M12904" s="7"/>
    </row>
    <row r="12905" spans="13:13" x14ac:dyDescent="0.25">
      <c r="M12905" s="7"/>
    </row>
    <row r="12906" spans="13:13" x14ac:dyDescent="0.25">
      <c r="M12906" s="7"/>
    </row>
    <row r="12907" spans="13:13" x14ac:dyDescent="0.25">
      <c r="M12907" s="7"/>
    </row>
    <row r="12908" spans="13:13" x14ac:dyDescent="0.25">
      <c r="M12908" s="7"/>
    </row>
    <row r="12909" spans="13:13" x14ac:dyDescent="0.25">
      <c r="M12909" s="7"/>
    </row>
    <row r="12910" spans="13:13" x14ac:dyDescent="0.25">
      <c r="M12910" s="7"/>
    </row>
    <row r="12911" spans="13:13" x14ac:dyDescent="0.25">
      <c r="M12911" s="7"/>
    </row>
    <row r="12912" spans="13:13" x14ac:dyDescent="0.25">
      <c r="M12912" s="7"/>
    </row>
    <row r="12913" spans="13:13" x14ac:dyDescent="0.25">
      <c r="M12913" s="7"/>
    </row>
    <row r="12914" spans="13:13" x14ac:dyDescent="0.25">
      <c r="M12914" s="7"/>
    </row>
    <row r="12915" spans="13:13" x14ac:dyDescent="0.25">
      <c r="M12915" s="7"/>
    </row>
    <row r="12916" spans="13:13" x14ac:dyDescent="0.25">
      <c r="M12916" s="7"/>
    </row>
    <row r="12917" spans="13:13" x14ac:dyDescent="0.25">
      <c r="M12917" s="7"/>
    </row>
    <row r="12918" spans="13:13" x14ac:dyDescent="0.25">
      <c r="M12918" s="7"/>
    </row>
    <row r="12919" spans="13:13" x14ac:dyDescent="0.25">
      <c r="M12919" s="7"/>
    </row>
    <row r="12920" spans="13:13" x14ac:dyDescent="0.25">
      <c r="M12920" s="7"/>
    </row>
    <row r="12921" spans="13:13" x14ac:dyDescent="0.25">
      <c r="M12921" s="7"/>
    </row>
    <row r="12922" spans="13:13" x14ac:dyDescent="0.25">
      <c r="M12922" s="7"/>
    </row>
    <row r="12923" spans="13:13" x14ac:dyDescent="0.25">
      <c r="M12923" s="7"/>
    </row>
    <row r="12924" spans="13:13" x14ac:dyDescent="0.25">
      <c r="M12924" s="7"/>
    </row>
    <row r="12925" spans="13:13" x14ac:dyDescent="0.25">
      <c r="M12925" s="7"/>
    </row>
    <row r="12926" spans="13:13" x14ac:dyDescent="0.25">
      <c r="M12926" s="7"/>
    </row>
    <row r="12927" spans="13:13" x14ac:dyDescent="0.25">
      <c r="M12927" s="7"/>
    </row>
    <row r="12928" spans="13:13" x14ac:dyDescent="0.25">
      <c r="M12928" s="7"/>
    </row>
    <row r="12929" spans="13:13" x14ac:dyDescent="0.25">
      <c r="M12929" s="7"/>
    </row>
    <row r="12930" spans="13:13" x14ac:dyDescent="0.25">
      <c r="M12930" s="7"/>
    </row>
    <row r="12931" spans="13:13" x14ac:dyDescent="0.25">
      <c r="M12931" s="7"/>
    </row>
    <row r="12932" spans="13:13" x14ac:dyDescent="0.25">
      <c r="M12932" s="7"/>
    </row>
    <row r="12933" spans="13:13" x14ac:dyDescent="0.25">
      <c r="M12933" s="7"/>
    </row>
    <row r="12934" spans="13:13" x14ac:dyDescent="0.25">
      <c r="M12934" s="7"/>
    </row>
    <row r="12935" spans="13:13" x14ac:dyDescent="0.25">
      <c r="M12935" s="7"/>
    </row>
    <row r="12936" spans="13:13" x14ac:dyDescent="0.25">
      <c r="M12936" s="7"/>
    </row>
    <row r="12937" spans="13:13" x14ac:dyDescent="0.25">
      <c r="M12937" s="7"/>
    </row>
    <row r="12938" spans="13:13" x14ac:dyDescent="0.25">
      <c r="M12938" s="7"/>
    </row>
    <row r="12939" spans="13:13" x14ac:dyDescent="0.25">
      <c r="M12939" s="7"/>
    </row>
    <row r="12940" spans="13:13" x14ac:dyDescent="0.25">
      <c r="M12940" s="7"/>
    </row>
    <row r="12941" spans="13:13" x14ac:dyDescent="0.25">
      <c r="M12941" s="7"/>
    </row>
    <row r="12942" spans="13:13" x14ac:dyDescent="0.25">
      <c r="M12942" s="7"/>
    </row>
    <row r="12943" spans="13:13" x14ac:dyDescent="0.25">
      <c r="M12943" s="7"/>
    </row>
    <row r="12944" spans="13:13" x14ac:dyDescent="0.25">
      <c r="M12944" s="7"/>
    </row>
    <row r="12945" spans="13:13" x14ac:dyDescent="0.25">
      <c r="M12945" s="7"/>
    </row>
    <row r="12946" spans="13:13" x14ac:dyDescent="0.25">
      <c r="M12946" s="7"/>
    </row>
    <row r="12947" spans="13:13" x14ac:dyDescent="0.25">
      <c r="M12947" s="7"/>
    </row>
    <row r="12948" spans="13:13" x14ac:dyDescent="0.25">
      <c r="M12948" s="7"/>
    </row>
    <row r="12949" spans="13:13" x14ac:dyDescent="0.25">
      <c r="M12949" s="7"/>
    </row>
    <row r="12950" spans="13:13" x14ac:dyDescent="0.25">
      <c r="M12950" s="7"/>
    </row>
    <row r="12951" spans="13:13" x14ac:dyDescent="0.25">
      <c r="M12951" s="7"/>
    </row>
    <row r="12952" spans="13:13" x14ac:dyDescent="0.25">
      <c r="M12952" s="7"/>
    </row>
    <row r="12953" spans="13:13" x14ac:dyDescent="0.25">
      <c r="M12953" s="7"/>
    </row>
    <row r="12954" spans="13:13" x14ac:dyDescent="0.25">
      <c r="M12954" s="7"/>
    </row>
    <row r="12955" spans="13:13" x14ac:dyDescent="0.25">
      <c r="M12955" s="7"/>
    </row>
    <row r="12956" spans="13:13" x14ac:dyDescent="0.25">
      <c r="M12956" s="7"/>
    </row>
    <row r="12957" spans="13:13" x14ac:dyDescent="0.25">
      <c r="M12957" s="7"/>
    </row>
    <row r="12958" spans="13:13" x14ac:dyDescent="0.25">
      <c r="M12958" s="7"/>
    </row>
    <row r="12959" spans="13:13" x14ac:dyDescent="0.25">
      <c r="M12959" s="7"/>
    </row>
    <row r="12960" spans="13:13" x14ac:dyDescent="0.25">
      <c r="M12960" s="7"/>
    </row>
    <row r="12961" spans="13:13" x14ac:dyDescent="0.25">
      <c r="M12961" s="7"/>
    </row>
    <row r="12962" spans="13:13" x14ac:dyDescent="0.25">
      <c r="M12962" s="7"/>
    </row>
    <row r="12963" spans="13:13" x14ac:dyDescent="0.25">
      <c r="M12963" s="7"/>
    </row>
    <row r="12964" spans="13:13" x14ac:dyDescent="0.25">
      <c r="M12964" s="7"/>
    </row>
    <row r="12965" spans="13:13" x14ac:dyDescent="0.25">
      <c r="M12965" s="7"/>
    </row>
    <row r="12966" spans="13:13" x14ac:dyDescent="0.25">
      <c r="M12966" s="7"/>
    </row>
    <row r="12967" spans="13:13" x14ac:dyDescent="0.25">
      <c r="M12967" s="7"/>
    </row>
    <row r="12968" spans="13:13" x14ac:dyDescent="0.25">
      <c r="M12968" s="7"/>
    </row>
    <row r="12969" spans="13:13" x14ac:dyDescent="0.25">
      <c r="M12969" s="7"/>
    </row>
    <row r="12970" spans="13:13" x14ac:dyDescent="0.25">
      <c r="M12970" s="7"/>
    </row>
    <row r="12971" spans="13:13" x14ac:dyDescent="0.25">
      <c r="M12971" s="7"/>
    </row>
    <row r="12972" spans="13:13" x14ac:dyDescent="0.25">
      <c r="M12972" s="7"/>
    </row>
    <row r="12973" spans="13:13" x14ac:dyDescent="0.25">
      <c r="M12973" s="7"/>
    </row>
    <row r="12974" spans="13:13" x14ac:dyDescent="0.25">
      <c r="M12974" s="7"/>
    </row>
    <row r="12975" spans="13:13" x14ac:dyDescent="0.25">
      <c r="M12975" s="7"/>
    </row>
    <row r="12976" spans="13:13" x14ac:dyDescent="0.25">
      <c r="M12976" s="7"/>
    </row>
    <row r="12977" spans="13:13" x14ac:dyDescent="0.25">
      <c r="M12977" s="7"/>
    </row>
    <row r="12978" spans="13:13" x14ac:dyDescent="0.25">
      <c r="M12978" s="7"/>
    </row>
    <row r="12979" spans="13:13" x14ac:dyDescent="0.25">
      <c r="M12979" s="7"/>
    </row>
    <row r="12980" spans="13:13" x14ac:dyDescent="0.25">
      <c r="M12980" s="7"/>
    </row>
    <row r="12981" spans="13:13" x14ac:dyDescent="0.25">
      <c r="M12981" s="7"/>
    </row>
    <row r="12982" spans="13:13" x14ac:dyDescent="0.25">
      <c r="M12982" s="7"/>
    </row>
    <row r="12983" spans="13:13" x14ac:dyDescent="0.25">
      <c r="M12983" s="7"/>
    </row>
    <row r="12984" spans="13:13" x14ac:dyDescent="0.25">
      <c r="M12984" s="7"/>
    </row>
    <row r="12985" spans="13:13" x14ac:dyDescent="0.25">
      <c r="M12985" s="7"/>
    </row>
    <row r="12986" spans="13:13" x14ac:dyDescent="0.25">
      <c r="M12986" s="7"/>
    </row>
    <row r="12987" spans="13:13" x14ac:dyDescent="0.25">
      <c r="M12987" s="7"/>
    </row>
    <row r="12988" spans="13:13" x14ac:dyDescent="0.25">
      <c r="M12988" s="7"/>
    </row>
    <row r="12989" spans="13:13" x14ac:dyDescent="0.25">
      <c r="M12989" s="7"/>
    </row>
    <row r="12990" spans="13:13" x14ac:dyDescent="0.25">
      <c r="M12990" s="7"/>
    </row>
    <row r="12991" spans="13:13" x14ac:dyDescent="0.25">
      <c r="M12991" s="7"/>
    </row>
    <row r="12992" spans="13:13" x14ac:dyDescent="0.25">
      <c r="M12992" s="7"/>
    </row>
    <row r="12993" spans="13:13" x14ac:dyDescent="0.25">
      <c r="M12993" s="7"/>
    </row>
    <row r="12994" spans="13:13" x14ac:dyDescent="0.25">
      <c r="M12994" s="7"/>
    </row>
    <row r="12995" spans="13:13" x14ac:dyDescent="0.25">
      <c r="M12995" s="7"/>
    </row>
    <row r="12996" spans="13:13" x14ac:dyDescent="0.25">
      <c r="M12996" s="7"/>
    </row>
    <row r="12997" spans="13:13" x14ac:dyDescent="0.25">
      <c r="M12997" s="7"/>
    </row>
    <row r="12998" spans="13:13" x14ac:dyDescent="0.25">
      <c r="M12998" s="7"/>
    </row>
    <row r="12999" spans="13:13" x14ac:dyDescent="0.25">
      <c r="M12999" s="7"/>
    </row>
    <row r="13000" spans="13:13" x14ac:dyDescent="0.25">
      <c r="M13000" s="7"/>
    </row>
    <row r="13001" spans="13:13" x14ac:dyDescent="0.25">
      <c r="M13001" s="7"/>
    </row>
    <row r="13002" spans="13:13" x14ac:dyDescent="0.25">
      <c r="M13002" s="7"/>
    </row>
    <row r="13003" spans="13:13" x14ac:dyDescent="0.25">
      <c r="M13003" s="7"/>
    </row>
    <row r="13004" spans="13:13" x14ac:dyDescent="0.25">
      <c r="M13004" s="7"/>
    </row>
    <row r="13005" spans="13:13" x14ac:dyDescent="0.25">
      <c r="M13005" s="7"/>
    </row>
    <row r="13006" spans="13:13" x14ac:dyDescent="0.25">
      <c r="M13006" s="7"/>
    </row>
    <row r="13007" spans="13:13" x14ac:dyDescent="0.25">
      <c r="M13007" s="7"/>
    </row>
    <row r="13008" spans="13:13" x14ac:dyDescent="0.25">
      <c r="M13008" s="7"/>
    </row>
    <row r="13009" spans="13:13" x14ac:dyDescent="0.25">
      <c r="M13009" s="7"/>
    </row>
    <row r="13010" spans="13:13" x14ac:dyDescent="0.25">
      <c r="M13010" s="7"/>
    </row>
    <row r="13011" spans="13:13" x14ac:dyDescent="0.25">
      <c r="M13011" s="7"/>
    </row>
    <row r="13012" spans="13:13" x14ac:dyDescent="0.25">
      <c r="M13012" s="7"/>
    </row>
    <row r="13013" spans="13:13" x14ac:dyDescent="0.25">
      <c r="M13013" s="7"/>
    </row>
    <row r="13014" spans="13:13" x14ac:dyDescent="0.25">
      <c r="M13014" s="7"/>
    </row>
    <row r="13015" spans="13:13" x14ac:dyDescent="0.25">
      <c r="M13015" s="7"/>
    </row>
    <row r="13016" spans="13:13" x14ac:dyDescent="0.25">
      <c r="M13016" s="7"/>
    </row>
    <row r="13017" spans="13:13" x14ac:dyDescent="0.25">
      <c r="M13017" s="7"/>
    </row>
    <row r="13018" spans="13:13" x14ac:dyDescent="0.25">
      <c r="M13018" s="7"/>
    </row>
    <row r="13019" spans="13:13" x14ac:dyDescent="0.25">
      <c r="M13019" s="7"/>
    </row>
    <row r="13020" spans="13:13" x14ac:dyDescent="0.25">
      <c r="M13020" s="7"/>
    </row>
    <row r="13021" spans="13:13" x14ac:dyDescent="0.25">
      <c r="M13021" s="7"/>
    </row>
    <row r="13022" spans="13:13" x14ac:dyDescent="0.25">
      <c r="M13022" s="7"/>
    </row>
    <row r="13023" spans="13:13" x14ac:dyDescent="0.25">
      <c r="M13023" s="7"/>
    </row>
    <row r="13024" spans="13:13" x14ac:dyDescent="0.25">
      <c r="M13024" s="7"/>
    </row>
    <row r="13025" spans="13:13" x14ac:dyDescent="0.25">
      <c r="M13025" s="7"/>
    </row>
    <row r="13026" spans="13:13" x14ac:dyDescent="0.25">
      <c r="M13026" s="7"/>
    </row>
    <row r="13027" spans="13:13" x14ac:dyDescent="0.25">
      <c r="M13027" s="7"/>
    </row>
    <row r="13028" spans="13:13" x14ac:dyDescent="0.25">
      <c r="M13028" s="7"/>
    </row>
    <row r="13029" spans="13:13" x14ac:dyDescent="0.25">
      <c r="M13029" s="7"/>
    </row>
    <row r="13030" spans="13:13" x14ac:dyDescent="0.25">
      <c r="M13030" s="7"/>
    </row>
    <row r="13031" spans="13:13" x14ac:dyDescent="0.25">
      <c r="M13031" s="7"/>
    </row>
    <row r="13032" spans="13:13" x14ac:dyDescent="0.25">
      <c r="M13032" s="7"/>
    </row>
    <row r="13033" spans="13:13" x14ac:dyDescent="0.25">
      <c r="M13033" s="7"/>
    </row>
    <row r="13034" spans="13:13" x14ac:dyDescent="0.25">
      <c r="M13034" s="7"/>
    </row>
    <row r="13035" spans="13:13" x14ac:dyDescent="0.25">
      <c r="M13035" s="7"/>
    </row>
    <row r="13036" spans="13:13" x14ac:dyDescent="0.25">
      <c r="M13036" s="7"/>
    </row>
    <row r="13037" spans="13:13" x14ac:dyDescent="0.25">
      <c r="M13037" s="7"/>
    </row>
    <row r="13038" spans="13:13" x14ac:dyDescent="0.25">
      <c r="M13038" s="7"/>
    </row>
    <row r="13039" spans="13:13" x14ac:dyDescent="0.25">
      <c r="M13039" s="7"/>
    </row>
    <row r="13040" spans="13:13" x14ac:dyDescent="0.25">
      <c r="M13040" s="7"/>
    </row>
    <row r="13041" spans="13:13" x14ac:dyDescent="0.25">
      <c r="M13041" s="7"/>
    </row>
    <row r="13042" spans="13:13" x14ac:dyDescent="0.25">
      <c r="M13042" s="7"/>
    </row>
    <row r="13043" spans="13:13" x14ac:dyDescent="0.25">
      <c r="M13043" s="7"/>
    </row>
    <row r="13044" spans="13:13" x14ac:dyDescent="0.25">
      <c r="M13044" s="7"/>
    </row>
    <row r="13045" spans="13:13" x14ac:dyDescent="0.25">
      <c r="M13045" s="7"/>
    </row>
    <row r="13046" spans="13:13" x14ac:dyDescent="0.25">
      <c r="M13046" s="7"/>
    </row>
    <row r="13047" spans="13:13" x14ac:dyDescent="0.25">
      <c r="M13047" s="7"/>
    </row>
    <row r="13048" spans="13:13" x14ac:dyDescent="0.25">
      <c r="M13048" s="7"/>
    </row>
    <row r="13049" spans="13:13" x14ac:dyDescent="0.25">
      <c r="M13049" s="7"/>
    </row>
    <row r="13050" spans="13:13" x14ac:dyDescent="0.25">
      <c r="M13050" s="7"/>
    </row>
    <row r="13051" spans="13:13" x14ac:dyDescent="0.25">
      <c r="M13051" s="7"/>
    </row>
    <row r="13052" spans="13:13" x14ac:dyDescent="0.25">
      <c r="M13052" s="7"/>
    </row>
    <row r="13053" spans="13:13" x14ac:dyDescent="0.25">
      <c r="M13053" s="7"/>
    </row>
    <row r="13054" spans="13:13" x14ac:dyDescent="0.25">
      <c r="M13054" s="7"/>
    </row>
    <row r="13055" spans="13:13" x14ac:dyDescent="0.25">
      <c r="M13055" s="7"/>
    </row>
    <row r="13056" spans="13:13" x14ac:dyDescent="0.25">
      <c r="M13056" s="7"/>
    </row>
    <row r="13057" spans="13:13" x14ac:dyDescent="0.25">
      <c r="M13057" s="7"/>
    </row>
    <row r="13058" spans="13:13" x14ac:dyDescent="0.25">
      <c r="M13058" s="7"/>
    </row>
    <row r="13059" spans="13:13" x14ac:dyDescent="0.25">
      <c r="M13059" s="7"/>
    </row>
    <row r="13060" spans="13:13" x14ac:dyDescent="0.25">
      <c r="M13060" s="7"/>
    </row>
    <row r="13061" spans="13:13" x14ac:dyDescent="0.25">
      <c r="M13061" s="7"/>
    </row>
    <row r="13062" spans="13:13" x14ac:dyDescent="0.25">
      <c r="M13062" s="7"/>
    </row>
    <row r="13063" spans="13:13" x14ac:dyDescent="0.25">
      <c r="M13063" s="7"/>
    </row>
    <row r="13064" spans="13:13" x14ac:dyDescent="0.25">
      <c r="M13064" s="7"/>
    </row>
    <row r="13065" spans="13:13" x14ac:dyDescent="0.25">
      <c r="M13065" s="7"/>
    </row>
    <row r="13066" spans="13:13" x14ac:dyDescent="0.25">
      <c r="M13066" s="7"/>
    </row>
    <row r="13067" spans="13:13" x14ac:dyDescent="0.25">
      <c r="M13067" s="7"/>
    </row>
    <row r="13068" spans="13:13" x14ac:dyDescent="0.25">
      <c r="M13068" s="7"/>
    </row>
    <row r="13069" spans="13:13" x14ac:dyDescent="0.25">
      <c r="M13069" s="7"/>
    </row>
    <row r="13070" spans="13:13" x14ac:dyDescent="0.25">
      <c r="M13070" s="7"/>
    </row>
    <row r="13071" spans="13:13" x14ac:dyDescent="0.25">
      <c r="M13071" s="7"/>
    </row>
    <row r="13072" spans="13:13" x14ac:dyDescent="0.25">
      <c r="M13072" s="7"/>
    </row>
    <row r="13073" spans="13:13" x14ac:dyDescent="0.25">
      <c r="M13073" s="7"/>
    </row>
    <row r="13074" spans="13:13" x14ac:dyDescent="0.25">
      <c r="M13074" s="7"/>
    </row>
    <row r="13075" spans="13:13" x14ac:dyDescent="0.25">
      <c r="M13075" s="7"/>
    </row>
    <row r="13076" spans="13:13" x14ac:dyDescent="0.25">
      <c r="M13076" s="7"/>
    </row>
    <row r="13077" spans="13:13" x14ac:dyDescent="0.25">
      <c r="M13077" s="7"/>
    </row>
    <row r="13078" spans="13:13" x14ac:dyDescent="0.25">
      <c r="M13078" s="7"/>
    </row>
    <row r="13079" spans="13:13" x14ac:dyDescent="0.25">
      <c r="M13079" s="7"/>
    </row>
    <row r="13080" spans="13:13" x14ac:dyDescent="0.25">
      <c r="M13080" s="7"/>
    </row>
    <row r="13081" spans="13:13" x14ac:dyDescent="0.25">
      <c r="M13081" s="7"/>
    </row>
    <row r="13082" spans="13:13" x14ac:dyDescent="0.25">
      <c r="M13082" s="7"/>
    </row>
    <row r="13083" spans="13:13" x14ac:dyDescent="0.25">
      <c r="M13083" s="7"/>
    </row>
    <row r="13084" spans="13:13" x14ac:dyDescent="0.25">
      <c r="M13084" s="7"/>
    </row>
    <row r="13085" spans="13:13" x14ac:dyDescent="0.25">
      <c r="M13085" s="7"/>
    </row>
    <row r="13086" spans="13:13" x14ac:dyDescent="0.25">
      <c r="M13086" s="7"/>
    </row>
    <row r="13087" spans="13:13" x14ac:dyDescent="0.25">
      <c r="M13087" s="7"/>
    </row>
    <row r="13088" spans="13:13" x14ac:dyDescent="0.25">
      <c r="M13088" s="7"/>
    </row>
    <row r="13089" spans="13:13" x14ac:dyDescent="0.25">
      <c r="M13089" s="7"/>
    </row>
    <row r="13090" spans="13:13" x14ac:dyDescent="0.25">
      <c r="M13090" s="7"/>
    </row>
    <row r="13091" spans="13:13" x14ac:dyDescent="0.25">
      <c r="M13091" s="7"/>
    </row>
    <row r="13092" spans="13:13" x14ac:dyDescent="0.25">
      <c r="M13092" s="7"/>
    </row>
    <row r="13093" spans="13:13" x14ac:dyDescent="0.25">
      <c r="M13093" s="7"/>
    </row>
    <row r="13094" spans="13:13" x14ac:dyDescent="0.25">
      <c r="M13094" s="7"/>
    </row>
    <row r="13095" spans="13:13" x14ac:dyDescent="0.25">
      <c r="M13095" s="7"/>
    </row>
    <row r="13096" spans="13:13" x14ac:dyDescent="0.25">
      <c r="M13096" s="7"/>
    </row>
    <row r="13097" spans="13:13" x14ac:dyDescent="0.25">
      <c r="M13097" s="7"/>
    </row>
    <row r="13098" spans="13:13" x14ac:dyDescent="0.25">
      <c r="M13098" s="7"/>
    </row>
    <row r="13099" spans="13:13" x14ac:dyDescent="0.25">
      <c r="M13099" s="7"/>
    </row>
    <row r="13100" spans="13:13" x14ac:dyDescent="0.25">
      <c r="M13100" s="7"/>
    </row>
    <row r="13101" spans="13:13" x14ac:dyDescent="0.25">
      <c r="M13101" s="7"/>
    </row>
    <row r="13102" spans="13:13" x14ac:dyDescent="0.25">
      <c r="M13102" s="7"/>
    </row>
    <row r="13103" spans="13:13" x14ac:dyDescent="0.25">
      <c r="M13103" s="7"/>
    </row>
    <row r="13104" spans="13:13" x14ac:dyDescent="0.25">
      <c r="M13104" s="7"/>
    </row>
    <row r="13105" spans="13:13" x14ac:dyDescent="0.25">
      <c r="M13105" s="7"/>
    </row>
    <row r="13106" spans="13:13" x14ac:dyDescent="0.25">
      <c r="M13106" s="7"/>
    </row>
    <row r="13107" spans="13:13" x14ac:dyDescent="0.25">
      <c r="M13107" s="7"/>
    </row>
    <row r="13108" spans="13:13" x14ac:dyDescent="0.25">
      <c r="M13108" s="7"/>
    </row>
    <row r="13109" spans="13:13" x14ac:dyDescent="0.25">
      <c r="M13109" s="7"/>
    </row>
    <row r="13110" spans="13:13" x14ac:dyDescent="0.25">
      <c r="M13110" s="7"/>
    </row>
    <row r="13111" spans="13:13" x14ac:dyDescent="0.25">
      <c r="M13111" s="7"/>
    </row>
    <row r="13112" spans="13:13" x14ac:dyDescent="0.25">
      <c r="M13112" s="7"/>
    </row>
    <row r="13113" spans="13:13" x14ac:dyDescent="0.25">
      <c r="M13113" s="7"/>
    </row>
    <row r="13114" spans="13:13" x14ac:dyDescent="0.25">
      <c r="M13114" s="7"/>
    </row>
    <row r="13115" spans="13:13" x14ac:dyDescent="0.25">
      <c r="M13115" s="7"/>
    </row>
    <row r="13116" spans="13:13" x14ac:dyDescent="0.25">
      <c r="M13116" s="7"/>
    </row>
    <row r="13117" spans="13:13" x14ac:dyDescent="0.25">
      <c r="M13117" s="7"/>
    </row>
    <row r="13118" spans="13:13" x14ac:dyDescent="0.25">
      <c r="M13118" s="7"/>
    </row>
    <row r="13119" spans="13:13" x14ac:dyDescent="0.25">
      <c r="M13119" s="7"/>
    </row>
    <row r="13120" spans="13:13" x14ac:dyDescent="0.25">
      <c r="M13120" s="7"/>
    </row>
    <row r="13121" spans="13:13" x14ac:dyDescent="0.25">
      <c r="M13121" s="7"/>
    </row>
    <row r="13122" spans="13:13" x14ac:dyDescent="0.25">
      <c r="M13122" s="7"/>
    </row>
    <row r="13123" spans="13:13" x14ac:dyDescent="0.25">
      <c r="M13123" s="7"/>
    </row>
    <row r="13124" spans="13:13" x14ac:dyDescent="0.25">
      <c r="M13124" s="7"/>
    </row>
    <row r="13125" spans="13:13" x14ac:dyDescent="0.25">
      <c r="M13125" s="7"/>
    </row>
    <row r="13126" spans="13:13" x14ac:dyDescent="0.25">
      <c r="M13126" s="7"/>
    </row>
    <row r="13127" spans="13:13" x14ac:dyDescent="0.25">
      <c r="M13127" s="7"/>
    </row>
    <row r="13128" spans="13:13" x14ac:dyDescent="0.25">
      <c r="M13128" s="7"/>
    </row>
    <row r="13129" spans="13:13" x14ac:dyDescent="0.25">
      <c r="M13129" s="7"/>
    </row>
    <row r="13130" spans="13:13" x14ac:dyDescent="0.25">
      <c r="M13130" s="7"/>
    </row>
    <row r="13131" spans="13:13" x14ac:dyDescent="0.25">
      <c r="M13131" s="7"/>
    </row>
    <row r="13132" spans="13:13" x14ac:dyDescent="0.25">
      <c r="M13132" s="7"/>
    </row>
    <row r="13133" spans="13:13" x14ac:dyDescent="0.25">
      <c r="M13133" s="7"/>
    </row>
    <row r="13134" spans="13:13" x14ac:dyDescent="0.25">
      <c r="M13134" s="7"/>
    </row>
    <row r="13135" spans="13:13" x14ac:dyDescent="0.25">
      <c r="M13135" s="7"/>
    </row>
    <row r="13136" spans="13:13" x14ac:dyDescent="0.25">
      <c r="M13136" s="7"/>
    </row>
    <row r="13137" spans="13:13" x14ac:dyDescent="0.25">
      <c r="M13137" s="7"/>
    </row>
    <row r="13138" spans="13:13" x14ac:dyDescent="0.25">
      <c r="M13138" s="7"/>
    </row>
    <row r="13139" spans="13:13" x14ac:dyDescent="0.25">
      <c r="M13139" s="7"/>
    </row>
    <row r="13140" spans="13:13" x14ac:dyDescent="0.25">
      <c r="M13140" s="7"/>
    </row>
    <row r="13141" spans="13:13" x14ac:dyDescent="0.25">
      <c r="M13141" s="7"/>
    </row>
    <row r="13142" spans="13:13" x14ac:dyDescent="0.25">
      <c r="M13142" s="7"/>
    </row>
    <row r="13143" spans="13:13" x14ac:dyDescent="0.25">
      <c r="M13143" s="7"/>
    </row>
    <row r="13144" spans="13:13" x14ac:dyDescent="0.25">
      <c r="M13144" s="7"/>
    </row>
    <row r="13145" spans="13:13" x14ac:dyDescent="0.25">
      <c r="M13145" s="7"/>
    </row>
    <row r="13146" spans="13:13" x14ac:dyDescent="0.25">
      <c r="M13146" s="7"/>
    </row>
    <row r="13147" spans="13:13" x14ac:dyDescent="0.25">
      <c r="M13147" s="7"/>
    </row>
    <row r="13148" spans="13:13" x14ac:dyDescent="0.25">
      <c r="M13148" s="7"/>
    </row>
    <row r="13149" spans="13:13" x14ac:dyDescent="0.25">
      <c r="M13149" s="7"/>
    </row>
    <row r="13150" spans="13:13" x14ac:dyDescent="0.25">
      <c r="M13150" s="7"/>
    </row>
    <row r="13151" spans="13:13" x14ac:dyDescent="0.25">
      <c r="M13151" s="7"/>
    </row>
    <row r="13152" spans="13:13" x14ac:dyDescent="0.25">
      <c r="M13152" s="7"/>
    </row>
    <row r="13153" spans="13:13" x14ac:dyDescent="0.25">
      <c r="M13153" s="7"/>
    </row>
    <row r="13154" spans="13:13" x14ac:dyDescent="0.25">
      <c r="M13154" s="7"/>
    </row>
    <row r="13155" spans="13:13" x14ac:dyDescent="0.25">
      <c r="M13155" s="7"/>
    </row>
    <row r="13156" spans="13:13" x14ac:dyDescent="0.25">
      <c r="M13156" s="7"/>
    </row>
    <row r="13157" spans="13:13" x14ac:dyDescent="0.25">
      <c r="M13157" s="7"/>
    </row>
    <row r="13158" spans="13:13" x14ac:dyDescent="0.25">
      <c r="M13158" s="7"/>
    </row>
    <row r="13159" spans="13:13" x14ac:dyDescent="0.25">
      <c r="M13159" s="7"/>
    </row>
    <row r="13160" spans="13:13" x14ac:dyDescent="0.25">
      <c r="M13160" s="7"/>
    </row>
    <row r="13161" spans="13:13" x14ac:dyDescent="0.25">
      <c r="M13161" s="7"/>
    </row>
    <row r="13162" spans="13:13" x14ac:dyDescent="0.25">
      <c r="M13162" s="7"/>
    </row>
    <row r="13163" spans="13:13" x14ac:dyDescent="0.25">
      <c r="M13163" s="7"/>
    </row>
    <row r="13164" spans="13:13" x14ac:dyDescent="0.25">
      <c r="M13164" s="7"/>
    </row>
    <row r="13165" spans="13:13" x14ac:dyDescent="0.25">
      <c r="M13165" s="7"/>
    </row>
    <row r="13166" spans="13:13" x14ac:dyDescent="0.25">
      <c r="M13166" s="7"/>
    </row>
    <row r="13167" spans="13:13" x14ac:dyDescent="0.25">
      <c r="M13167" s="7"/>
    </row>
    <row r="13168" spans="13:13" x14ac:dyDescent="0.25">
      <c r="M13168" s="7"/>
    </row>
    <row r="13169" spans="13:13" x14ac:dyDescent="0.25">
      <c r="M13169" s="7"/>
    </row>
    <row r="13170" spans="13:13" x14ac:dyDescent="0.25">
      <c r="M13170" s="7"/>
    </row>
    <row r="13171" spans="13:13" x14ac:dyDescent="0.25">
      <c r="M13171" s="7"/>
    </row>
    <row r="13172" spans="13:13" x14ac:dyDescent="0.25">
      <c r="M13172" s="7"/>
    </row>
    <row r="13173" spans="13:13" x14ac:dyDescent="0.25">
      <c r="M13173" s="7"/>
    </row>
    <row r="13174" spans="13:13" x14ac:dyDescent="0.25">
      <c r="M13174" s="7"/>
    </row>
    <row r="13175" spans="13:13" x14ac:dyDescent="0.25">
      <c r="M13175" s="7"/>
    </row>
    <row r="13176" spans="13:13" x14ac:dyDescent="0.25">
      <c r="M13176" s="7"/>
    </row>
    <row r="13177" spans="13:13" x14ac:dyDescent="0.25">
      <c r="M13177" s="7"/>
    </row>
    <row r="13178" spans="13:13" x14ac:dyDescent="0.25">
      <c r="M13178" s="7"/>
    </row>
    <row r="13179" spans="13:13" x14ac:dyDescent="0.25">
      <c r="M13179" s="7"/>
    </row>
    <row r="13180" spans="13:13" x14ac:dyDescent="0.25">
      <c r="M13180" s="7"/>
    </row>
    <row r="13181" spans="13:13" x14ac:dyDescent="0.25">
      <c r="M13181" s="7"/>
    </row>
    <row r="13182" spans="13:13" x14ac:dyDescent="0.25">
      <c r="M13182" s="7"/>
    </row>
    <row r="13183" spans="13:13" x14ac:dyDescent="0.25">
      <c r="M13183" s="7"/>
    </row>
    <row r="13184" spans="13:13" x14ac:dyDescent="0.25">
      <c r="M13184" s="7"/>
    </row>
    <row r="13185" spans="13:13" x14ac:dyDescent="0.25">
      <c r="M13185" s="7"/>
    </row>
    <row r="13186" spans="13:13" x14ac:dyDescent="0.25">
      <c r="M13186" s="7"/>
    </row>
    <row r="13187" spans="13:13" x14ac:dyDescent="0.25">
      <c r="M13187" s="7"/>
    </row>
    <row r="13188" spans="13:13" x14ac:dyDescent="0.25">
      <c r="M13188" s="7"/>
    </row>
    <row r="13189" spans="13:13" x14ac:dyDescent="0.25">
      <c r="M13189" s="7"/>
    </row>
    <row r="13190" spans="13:13" x14ac:dyDescent="0.25">
      <c r="M13190" s="7"/>
    </row>
    <row r="13191" spans="13:13" x14ac:dyDescent="0.25">
      <c r="M13191" s="7"/>
    </row>
    <row r="13192" spans="13:13" x14ac:dyDescent="0.25">
      <c r="M13192" s="7"/>
    </row>
    <row r="13193" spans="13:13" x14ac:dyDescent="0.25">
      <c r="M13193" s="7"/>
    </row>
    <row r="13194" spans="13:13" x14ac:dyDescent="0.25">
      <c r="M13194" s="7"/>
    </row>
    <row r="13195" spans="13:13" x14ac:dyDescent="0.25">
      <c r="M13195" s="7"/>
    </row>
    <row r="13196" spans="13:13" x14ac:dyDescent="0.25">
      <c r="M13196" s="7"/>
    </row>
    <row r="13197" spans="13:13" x14ac:dyDescent="0.25">
      <c r="M13197" s="7"/>
    </row>
    <row r="13198" spans="13:13" x14ac:dyDescent="0.25">
      <c r="M13198" s="7"/>
    </row>
    <row r="13199" spans="13:13" x14ac:dyDescent="0.25">
      <c r="M13199" s="7"/>
    </row>
    <row r="13200" spans="13:13" x14ac:dyDescent="0.25">
      <c r="M13200" s="7"/>
    </row>
    <row r="13201" spans="13:13" x14ac:dyDescent="0.25">
      <c r="M13201" s="7"/>
    </row>
    <row r="13202" spans="13:13" x14ac:dyDescent="0.25">
      <c r="M13202" s="7"/>
    </row>
    <row r="13203" spans="13:13" x14ac:dyDescent="0.25">
      <c r="M13203" s="7"/>
    </row>
    <row r="13204" spans="13:13" x14ac:dyDescent="0.25">
      <c r="M13204" s="7"/>
    </row>
    <row r="13205" spans="13:13" x14ac:dyDescent="0.25">
      <c r="M13205" s="7"/>
    </row>
    <row r="13206" spans="13:13" x14ac:dyDescent="0.25">
      <c r="M13206" s="7"/>
    </row>
    <row r="13207" spans="13:13" x14ac:dyDescent="0.25">
      <c r="M13207" s="7"/>
    </row>
    <row r="13208" spans="13:13" x14ac:dyDescent="0.25">
      <c r="M13208" s="7"/>
    </row>
    <row r="13209" spans="13:13" x14ac:dyDescent="0.25">
      <c r="M13209" s="7"/>
    </row>
    <row r="13210" spans="13:13" x14ac:dyDescent="0.25">
      <c r="M13210" s="7"/>
    </row>
    <row r="13211" spans="13:13" x14ac:dyDescent="0.25">
      <c r="M13211" s="7"/>
    </row>
    <row r="13212" spans="13:13" x14ac:dyDescent="0.25">
      <c r="M13212" s="7"/>
    </row>
    <row r="13213" spans="13:13" x14ac:dyDescent="0.25">
      <c r="M13213" s="7"/>
    </row>
    <row r="13214" spans="13:13" x14ac:dyDescent="0.25">
      <c r="M13214" s="7"/>
    </row>
    <row r="13215" spans="13:13" x14ac:dyDescent="0.25">
      <c r="M13215" s="7"/>
    </row>
    <row r="13216" spans="13:13" x14ac:dyDescent="0.25">
      <c r="M13216" s="7"/>
    </row>
    <row r="13217" spans="13:13" x14ac:dyDescent="0.25">
      <c r="M13217" s="7"/>
    </row>
    <row r="13218" spans="13:13" x14ac:dyDescent="0.25">
      <c r="M13218" s="7"/>
    </row>
    <row r="13219" spans="13:13" x14ac:dyDescent="0.25">
      <c r="M13219" s="7"/>
    </row>
    <row r="13220" spans="13:13" x14ac:dyDescent="0.25">
      <c r="M13220" s="7"/>
    </row>
    <row r="13221" spans="13:13" x14ac:dyDescent="0.25">
      <c r="M13221" s="7"/>
    </row>
    <row r="13222" spans="13:13" x14ac:dyDescent="0.25">
      <c r="M13222" s="7"/>
    </row>
    <row r="13223" spans="13:13" x14ac:dyDescent="0.25">
      <c r="M13223" s="7"/>
    </row>
    <row r="13224" spans="13:13" x14ac:dyDescent="0.25">
      <c r="M13224" s="7"/>
    </row>
    <row r="13225" spans="13:13" x14ac:dyDescent="0.25">
      <c r="M13225" s="7"/>
    </row>
    <row r="13226" spans="13:13" x14ac:dyDescent="0.25">
      <c r="M13226" s="7"/>
    </row>
    <row r="13227" spans="13:13" x14ac:dyDescent="0.25">
      <c r="M13227" s="7"/>
    </row>
    <row r="13228" spans="13:13" x14ac:dyDescent="0.25">
      <c r="M13228" s="7"/>
    </row>
    <row r="13229" spans="13:13" x14ac:dyDescent="0.25">
      <c r="M13229" s="7"/>
    </row>
    <row r="13230" spans="13:13" x14ac:dyDescent="0.25">
      <c r="M13230" s="7"/>
    </row>
    <row r="13231" spans="13:13" x14ac:dyDescent="0.25">
      <c r="M13231" s="7"/>
    </row>
    <row r="13232" spans="13:13" x14ac:dyDescent="0.25">
      <c r="M13232" s="7"/>
    </row>
    <row r="13233" spans="13:13" x14ac:dyDescent="0.25">
      <c r="M13233" s="7"/>
    </row>
    <row r="13234" spans="13:13" x14ac:dyDescent="0.25">
      <c r="M13234" s="7"/>
    </row>
    <row r="13235" spans="13:13" x14ac:dyDescent="0.25">
      <c r="M13235" s="7"/>
    </row>
    <row r="13236" spans="13:13" x14ac:dyDescent="0.25">
      <c r="M13236" s="7"/>
    </row>
    <row r="13237" spans="13:13" x14ac:dyDescent="0.25">
      <c r="M13237" s="7"/>
    </row>
    <row r="13238" spans="13:13" x14ac:dyDescent="0.25">
      <c r="M13238" s="7"/>
    </row>
    <row r="13239" spans="13:13" x14ac:dyDescent="0.25">
      <c r="M13239" s="7"/>
    </row>
    <row r="13240" spans="13:13" x14ac:dyDescent="0.25">
      <c r="M13240" s="7"/>
    </row>
    <row r="13241" spans="13:13" x14ac:dyDescent="0.25">
      <c r="M13241" s="7"/>
    </row>
    <row r="13242" spans="13:13" x14ac:dyDescent="0.25">
      <c r="M13242" s="7"/>
    </row>
    <row r="13243" spans="13:13" x14ac:dyDescent="0.25">
      <c r="M13243" s="7"/>
    </row>
    <row r="13244" spans="13:13" x14ac:dyDescent="0.25">
      <c r="M13244" s="7"/>
    </row>
    <row r="13245" spans="13:13" x14ac:dyDescent="0.25">
      <c r="M13245" s="7"/>
    </row>
    <row r="13246" spans="13:13" x14ac:dyDescent="0.25">
      <c r="M13246" s="7"/>
    </row>
    <row r="13247" spans="13:13" x14ac:dyDescent="0.25">
      <c r="M13247" s="7"/>
    </row>
    <row r="13248" spans="13:13" x14ac:dyDescent="0.25">
      <c r="M13248" s="7"/>
    </row>
    <row r="13249" spans="13:13" x14ac:dyDescent="0.25">
      <c r="M13249" s="7"/>
    </row>
    <row r="13250" spans="13:13" x14ac:dyDescent="0.25">
      <c r="M13250" s="7"/>
    </row>
    <row r="13251" spans="13:13" x14ac:dyDescent="0.25">
      <c r="M13251" s="7"/>
    </row>
    <row r="13252" spans="13:13" x14ac:dyDescent="0.25">
      <c r="M13252" s="7"/>
    </row>
    <row r="13253" spans="13:13" x14ac:dyDescent="0.25">
      <c r="M13253" s="7"/>
    </row>
    <row r="13254" spans="13:13" x14ac:dyDescent="0.25">
      <c r="M13254" s="7"/>
    </row>
    <row r="13255" spans="13:13" x14ac:dyDescent="0.25">
      <c r="M13255" s="7"/>
    </row>
    <row r="13256" spans="13:13" x14ac:dyDescent="0.25">
      <c r="M13256" s="7"/>
    </row>
    <row r="13257" spans="13:13" x14ac:dyDescent="0.25">
      <c r="M13257" s="7"/>
    </row>
    <row r="13258" spans="13:13" x14ac:dyDescent="0.25">
      <c r="M13258" s="7"/>
    </row>
    <row r="13259" spans="13:13" x14ac:dyDescent="0.25">
      <c r="M13259" s="7"/>
    </row>
    <row r="13260" spans="13:13" x14ac:dyDescent="0.25">
      <c r="M13260" s="7"/>
    </row>
    <row r="13261" spans="13:13" x14ac:dyDescent="0.25">
      <c r="M13261" s="7"/>
    </row>
    <row r="13262" spans="13:13" x14ac:dyDescent="0.25">
      <c r="M13262" s="7"/>
    </row>
    <row r="13263" spans="13:13" x14ac:dyDescent="0.25">
      <c r="M13263" s="7"/>
    </row>
    <row r="13264" spans="13:13" x14ac:dyDescent="0.25">
      <c r="M13264" s="7"/>
    </row>
    <row r="13265" spans="13:13" x14ac:dyDescent="0.25">
      <c r="M13265" s="7"/>
    </row>
    <row r="13266" spans="13:13" x14ac:dyDescent="0.25">
      <c r="M13266" s="7"/>
    </row>
    <row r="13267" spans="13:13" x14ac:dyDescent="0.25">
      <c r="M13267" s="7"/>
    </row>
    <row r="13268" spans="13:13" x14ac:dyDescent="0.25">
      <c r="M13268" s="7"/>
    </row>
    <row r="13269" spans="13:13" x14ac:dyDescent="0.25">
      <c r="M13269" s="7"/>
    </row>
    <row r="13270" spans="13:13" x14ac:dyDescent="0.25">
      <c r="M13270" s="7"/>
    </row>
    <row r="13271" spans="13:13" x14ac:dyDescent="0.25">
      <c r="M13271" s="7"/>
    </row>
    <row r="13272" spans="13:13" x14ac:dyDescent="0.25">
      <c r="M13272" s="7"/>
    </row>
    <row r="13273" spans="13:13" x14ac:dyDescent="0.25">
      <c r="M13273" s="7"/>
    </row>
    <row r="13274" spans="13:13" x14ac:dyDescent="0.25">
      <c r="M13274" s="7"/>
    </row>
    <row r="13275" spans="13:13" x14ac:dyDescent="0.25">
      <c r="M13275" s="7"/>
    </row>
    <row r="13276" spans="13:13" x14ac:dyDescent="0.25">
      <c r="M13276" s="7"/>
    </row>
    <row r="13277" spans="13:13" x14ac:dyDescent="0.25">
      <c r="M13277" s="7"/>
    </row>
    <row r="13278" spans="13:13" x14ac:dyDescent="0.25">
      <c r="M13278" s="7"/>
    </row>
    <row r="13279" spans="13:13" x14ac:dyDescent="0.25">
      <c r="M13279" s="7"/>
    </row>
    <row r="13280" spans="13:13" x14ac:dyDescent="0.25">
      <c r="M13280" s="7"/>
    </row>
    <row r="13281" spans="13:13" x14ac:dyDescent="0.25">
      <c r="M13281" s="7"/>
    </row>
    <row r="13282" spans="13:13" x14ac:dyDescent="0.25">
      <c r="M13282" s="7"/>
    </row>
    <row r="13283" spans="13:13" x14ac:dyDescent="0.25">
      <c r="M13283" s="7"/>
    </row>
    <row r="13284" spans="13:13" x14ac:dyDescent="0.25">
      <c r="M13284" s="7"/>
    </row>
    <row r="13285" spans="13:13" x14ac:dyDescent="0.25">
      <c r="M13285" s="7"/>
    </row>
    <row r="13286" spans="13:13" x14ac:dyDescent="0.25">
      <c r="M13286" s="7"/>
    </row>
    <row r="13287" spans="13:13" x14ac:dyDescent="0.25">
      <c r="M13287" s="7"/>
    </row>
    <row r="13288" spans="13:13" x14ac:dyDescent="0.25">
      <c r="M13288" s="7"/>
    </row>
    <row r="13289" spans="13:13" x14ac:dyDescent="0.25">
      <c r="M13289" s="7"/>
    </row>
    <row r="13290" spans="13:13" x14ac:dyDescent="0.25">
      <c r="M13290" s="7"/>
    </row>
    <row r="13291" spans="13:13" x14ac:dyDescent="0.25">
      <c r="M13291" s="7"/>
    </row>
    <row r="13292" spans="13:13" x14ac:dyDescent="0.25">
      <c r="M13292" s="7"/>
    </row>
    <row r="13293" spans="13:13" x14ac:dyDescent="0.25">
      <c r="M13293" s="7"/>
    </row>
    <row r="13294" spans="13:13" x14ac:dyDescent="0.25">
      <c r="M13294" s="7"/>
    </row>
    <row r="13295" spans="13:13" x14ac:dyDescent="0.25">
      <c r="M13295" s="7"/>
    </row>
    <row r="13296" spans="13:13" x14ac:dyDescent="0.25">
      <c r="M13296" s="7"/>
    </row>
    <row r="13297" spans="13:13" x14ac:dyDescent="0.25">
      <c r="M13297" s="7"/>
    </row>
    <row r="13298" spans="13:13" x14ac:dyDescent="0.25">
      <c r="M13298" s="7"/>
    </row>
    <row r="13299" spans="13:13" x14ac:dyDescent="0.25">
      <c r="M13299" s="7"/>
    </row>
    <row r="13300" spans="13:13" x14ac:dyDescent="0.25">
      <c r="M13300" s="7"/>
    </row>
    <row r="13301" spans="13:13" x14ac:dyDescent="0.25">
      <c r="M13301" s="7"/>
    </row>
    <row r="13302" spans="13:13" x14ac:dyDescent="0.25">
      <c r="M13302" s="7"/>
    </row>
    <row r="13303" spans="13:13" x14ac:dyDescent="0.25">
      <c r="M13303" s="7"/>
    </row>
    <row r="13304" spans="13:13" x14ac:dyDescent="0.25">
      <c r="M13304" s="7"/>
    </row>
    <row r="13305" spans="13:13" x14ac:dyDescent="0.25">
      <c r="M13305" s="7"/>
    </row>
    <row r="13306" spans="13:13" x14ac:dyDescent="0.25">
      <c r="M13306" s="7"/>
    </row>
    <row r="13307" spans="13:13" x14ac:dyDescent="0.25">
      <c r="M13307" s="7"/>
    </row>
    <row r="13308" spans="13:13" x14ac:dyDescent="0.25">
      <c r="M13308" s="7"/>
    </row>
    <row r="13309" spans="13:13" x14ac:dyDescent="0.25">
      <c r="M13309" s="7"/>
    </row>
    <row r="13310" spans="13:13" x14ac:dyDescent="0.25">
      <c r="M13310" s="7"/>
    </row>
    <row r="13311" spans="13:13" x14ac:dyDescent="0.25">
      <c r="M13311" s="7"/>
    </row>
    <row r="13312" spans="13:13" x14ac:dyDescent="0.25">
      <c r="M13312" s="7"/>
    </row>
    <row r="13313" spans="13:13" x14ac:dyDescent="0.25">
      <c r="M13313" s="7"/>
    </row>
    <row r="13314" spans="13:13" x14ac:dyDescent="0.25">
      <c r="M13314" s="7"/>
    </row>
    <row r="13315" spans="13:13" x14ac:dyDescent="0.25">
      <c r="M13315" s="7"/>
    </row>
    <row r="13316" spans="13:13" x14ac:dyDescent="0.25">
      <c r="M13316" s="7"/>
    </row>
    <row r="13317" spans="13:13" x14ac:dyDescent="0.25">
      <c r="M13317" s="7"/>
    </row>
    <row r="13318" spans="13:13" x14ac:dyDescent="0.25">
      <c r="M13318" s="7"/>
    </row>
    <row r="13319" spans="13:13" x14ac:dyDescent="0.25">
      <c r="M13319" s="7"/>
    </row>
    <row r="13320" spans="13:13" x14ac:dyDescent="0.25">
      <c r="M13320" s="7"/>
    </row>
    <row r="13321" spans="13:13" x14ac:dyDescent="0.25">
      <c r="M13321" s="7"/>
    </row>
    <row r="13322" spans="13:13" x14ac:dyDescent="0.25">
      <c r="M13322" s="7"/>
    </row>
    <row r="13323" spans="13:13" x14ac:dyDescent="0.25">
      <c r="M13323" s="7"/>
    </row>
    <row r="13324" spans="13:13" x14ac:dyDescent="0.25">
      <c r="M13324" s="7"/>
    </row>
    <row r="13325" spans="13:13" x14ac:dyDescent="0.25">
      <c r="M13325" s="7"/>
    </row>
    <row r="13326" spans="13:13" x14ac:dyDescent="0.25">
      <c r="M13326" s="7"/>
    </row>
    <row r="13327" spans="13:13" x14ac:dyDescent="0.25">
      <c r="M13327" s="7"/>
    </row>
    <row r="13328" spans="13:13" x14ac:dyDescent="0.25">
      <c r="M13328" s="7"/>
    </row>
    <row r="13329" spans="13:13" x14ac:dyDescent="0.25">
      <c r="M13329" s="7"/>
    </row>
    <row r="13330" spans="13:13" x14ac:dyDescent="0.25">
      <c r="M13330" s="7"/>
    </row>
    <row r="13331" spans="13:13" x14ac:dyDescent="0.25">
      <c r="M13331" s="7"/>
    </row>
    <row r="13332" spans="13:13" x14ac:dyDescent="0.25">
      <c r="M13332" s="7"/>
    </row>
    <row r="13333" spans="13:13" x14ac:dyDescent="0.25">
      <c r="M13333" s="7"/>
    </row>
    <row r="13334" spans="13:13" x14ac:dyDescent="0.25">
      <c r="M13334" s="7"/>
    </row>
    <row r="13335" spans="13:13" x14ac:dyDescent="0.25">
      <c r="M13335" s="7"/>
    </row>
    <row r="13336" spans="13:13" x14ac:dyDescent="0.25">
      <c r="M13336" s="7"/>
    </row>
    <row r="13337" spans="13:13" x14ac:dyDescent="0.25">
      <c r="M13337" s="7"/>
    </row>
    <row r="13338" spans="13:13" x14ac:dyDescent="0.25">
      <c r="M13338" s="7"/>
    </row>
    <row r="13339" spans="13:13" x14ac:dyDescent="0.25">
      <c r="M13339" s="7"/>
    </row>
    <row r="13340" spans="13:13" x14ac:dyDescent="0.25">
      <c r="M13340" s="7"/>
    </row>
    <row r="13341" spans="13:13" x14ac:dyDescent="0.25">
      <c r="M13341" s="7"/>
    </row>
    <row r="13342" spans="13:13" x14ac:dyDescent="0.25">
      <c r="M13342" s="7"/>
    </row>
    <row r="13343" spans="13:13" x14ac:dyDescent="0.25">
      <c r="M13343" s="7"/>
    </row>
    <row r="13344" spans="13:13" x14ac:dyDescent="0.25">
      <c r="M13344" s="7"/>
    </row>
    <row r="13345" spans="13:13" x14ac:dyDescent="0.25">
      <c r="M13345" s="7"/>
    </row>
    <row r="13346" spans="13:13" x14ac:dyDescent="0.25">
      <c r="M13346" s="7"/>
    </row>
    <row r="13347" spans="13:13" x14ac:dyDescent="0.25">
      <c r="M13347" s="7"/>
    </row>
    <row r="13348" spans="13:13" x14ac:dyDescent="0.25">
      <c r="M13348" s="7"/>
    </row>
    <row r="13349" spans="13:13" x14ac:dyDescent="0.25">
      <c r="M13349" s="7"/>
    </row>
    <row r="13350" spans="13:13" x14ac:dyDescent="0.25">
      <c r="M13350" s="7"/>
    </row>
    <row r="13351" spans="13:13" x14ac:dyDescent="0.25">
      <c r="M13351" s="7"/>
    </row>
    <row r="13352" spans="13:13" x14ac:dyDescent="0.25">
      <c r="M13352" s="7"/>
    </row>
    <row r="13353" spans="13:13" x14ac:dyDescent="0.25">
      <c r="M13353" s="7"/>
    </row>
    <row r="13354" spans="13:13" x14ac:dyDescent="0.25">
      <c r="M13354" s="7"/>
    </row>
    <row r="13355" spans="13:13" x14ac:dyDescent="0.25">
      <c r="M13355" s="7"/>
    </row>
    <row r="13356" spans="13:13" x14ac:dyDescent="0.25">
      <c r="M13356" s="7"/>
    </row>
    <row r="13357" spans="13:13" x14ac:dyDescent="0.25">
      <c r="M13357" s="7"/>
    </row>
    <row r="13358" spans="13:13" x14ac:dyDescent="0.25">
      <c r="M13358" s="7"/>
    </row>
    <row r="13359" spans="13:13" x14ac:dyDescent="0.25">
      <c r="M13359" s="7"/>
    </row>
    <row r="13360" spans="13:13" x14ac:dyDescent="0.25">
      <c r="M13360" s="7"/>
    </row>
    <row r="13361" spans="13:13" x14ac:dyDescent="0.25">
      <c r="M13361" s="7"/>
    </row>
    <row r="13362" spans="13:13" x14ac:dyDescent="0.25">
      <c r="M13362" s="7"/>
    </row>
    <row r="13363" spans="13:13" x14ac:dyDescent="0.25">
      <c r="M13363" s="7"/>
    </row>
    <row r="13364" spans="13:13" x14ac:dyDescent="0.25">
      <c r="M13364" s="7"/>
    </row>
    <row r="13365" spans="13:13" x14ac:dyDescent="0.25">
      <c r="M13365" s="7"/>
    </row>
    <row r="13366" spans="13:13" x14ac:dyDescent="0.25">
      <c r="M13366" s="7"/>
    </row>
    <row r="13367" spans="13:13" x14ac:dyDescent="0.25">
      <c r="M13367" s="7"/>
    </row>
    <row r="13368" spans="13:13" x14ac:dyDescent="0.25">
      <c r="M13368" s="7"/>
    </row>
    <row r="13369" spans="13:13" x14ac:dyDescent="0.25">
      <c r="M13369" s="7"/>
    </row>
    <row r="13370" spans="13:13" x14ac:dyDescent="0.25">
      <c r="M13370" s="7"/>
    </row>
    <row r="13371" spans="13:13" x14ac:dyDescent="0.25">
      <c r="M13371" s="7"/>
    </row>
    <row r="13372" spans="13:13" x14ac:dyDescent="0.25">
      <c r="M13372" s="7"/>
    </row>
    <row r="13373" spans="13:13" x14ac:dyDescent="0.25">
      <c r="M13373" s="7"/>
    </row>
    <row r="13374" spans="13:13" x14ac:dyDescent="0.25">
      <c r="M13374" s="7"/>
    </row>
    <row r="13375" spans="13:13" x14ac:dyDescent="0.25">
      <c r="M13375" s="7"/>
    </row>
    <row r="13376" spans="13:13" x14ac:dyDescent="0.25">
      <c r="M13376" s="7"/>
    </row>
    <row r="13377" spans="13:13" x14ac:dyDescent="0.25">
      <c r="M13377" s="7"/>
    </row>
    <row r="13378" spans="13:13" x14ac:dyDescent="0.25">
      <c r="M13378" s="7"/>
    </row>
    <row r="13379" spans="13:13" x14ac:dyDescent="0.25">
      <c r="M13379" s="7"/>
    </row>
    <row r="13380" spans="13:13" x14ac:dyDescent="0.25">
      <c r="M13380" s="7"/>
    </row>
    <row r="13381" spans="13:13" x14ac:dyDescent="0.25">
      <c r="M13381" s="7"/>
    </row>
    <row r="13382" spans="13:13" x14ac:dyDescent="0.25">
      <c r="M13382" s="7"/>
    </row>
    <row r="13383" spans="13:13" x14ac:dyDescent="0.25">
      <c r="M13383" s="7"/>
    </row>
    <row r="13384" spans="13:13" x14ac:dyDescent="0.25">
      <c r="M13384" s="7"/>
    </row>
    <row r="13385" spans="13:13" x14ac:dyDescent="0.25">
      <c r="M13385" s="7"/>
    </row>
    <row r="13386" spans="13:13" x14ac:dyDescent="0.25">
      <c r="M13386" s="7"/>
    </row>
    <row r="13387" spans="13:13" x14ac:dyDescent="0.25">
      <c r="M13387" s="7"/>
    </row>
    <row r="13388" spans="13:13" x14ac:dyDescent="0.25">
      <c r="M13388" s="7"/>
    </row>
    <row r="13389" spans="13:13" x14ac:dyDescent="0.25">
      <c r="M13389" s="7"/>
    </row>
    <row r="13390" spans="13:13" x14ac:dyDescent="0.25">
      <c r="M13390" s="7"/>
    </row>
    <row r="13391" spans="13:13" x14ac:dyDescent="0.25">
      <c r="M13391" s="7"/>
    </row>
    <row r="13392" spans="13:13" x14ac:dyDescent="0.25">
      <c r="M13392" s="7"/>
    </row>
    <row r="13393" spans="13:13" x14ac:dyDescent="0.25">
      <c r="M13393" s="7"/>
    </row>
    <row r="13394" spans="13:13" x14ac:dyDescent="0.25">
      <c r="M13394" s="7"/>
    </row>
    <row r="13395" spans="13:13" x14ac:dyDescent="0.25">
      <c r="M13395" s="7"/>
    </row>
    <row r="13396" spans="13:13" x14ac:dyDescent="0.25">
      <c r="M13396" s="7"/>
    </row>
    <row r="13397" spans="13:13" x14ac:dyDescent="0.25">
      <c r="M13397" s="7"/>
    </row>
    <row r="13398" spans="13:13" x14ac:dyDescent="0.25">
      <c r="M13398" s="7"/>
    </row>
    <row r="13399" spans="13:13" x14ac:dyDescent="0.25">
      <c r="M13399" s="7"/>
    </row>
    <row r="13400" spans="13:13" x14ac:dyDescent="0.25">
      <c r="M13400" s="7"/>
    </row>
    <row r="13401" spans="13:13" x14ac:dyDescent="0.25">
      <c r="M13401" s="7"/>
    </row>
    <row r="13402" spans="13:13" x14ac:dyDescent="0.25">
      <c r="M13402" s="7"/>
    </row>
    <row r="13403" spans="13:13" x14ac:dyDescent="0.25">
      <c r="M13403" s="7"/>
    </row>
    <row r="13404" spans="13:13" x14ac:dyDescent="0.25">
      <c r="M13404" s="7"/>
    </row>
    <row r="13405" spans="13:13" x14ac:dyDescent="0.25">
      <c r="M13405" s="7"/>
    </row>
    <row r="13406" spans="13:13" x14ac:dyDescent="0.25">
      <c r="M13406" s="7"/>
    </row>
    <row r="13407" spans="13:13" x14ac:dyDescent="0.25">
      <c r="M13407" s="7"/>
    </row>
    <row r="13408" spans="13:13" x14ac:dyDescent="0.25">
      <c r="M13408" s="7"/>
    </row>
    <row r="13409" spans="13:13" x14ac:dyDescent="0.25">
      <c r="M13409" s="7"/>
    </row>
    <row r="13410" spans="13:13" x14ac:dyDescent="0.25">
      <c r="M13410" s="7"/>
    </row>
    <row r="13411" spans="13:13" x14ac:dyDescent="0.25">
      <c r="M13411" s="7"/>
    </row>
    <row r="13412" spans="13:13" x14ac:dyDescent="0.25">
      <c r="M13412" s="7"/>
    </row>
    <row r="13413" spans="13:13" x14ac:dyDescent="0.25">
      <c r="M13413" s="7"/>
    </row>
    <row r="13414" spans="13:13" x14ac:dyDescent="0.25">
      <c r="M13414" s="7"/>
    </row>
    <row r="13415" spans="13:13" x14ac:dyDescent="0.25">
      <c r="M13415" s="7"/>
    </row>
    <row r="13416" spans="13:13" x14ac:dyDescent="0.25">
      <c r="M13416" s="7"/>
    </row>
    <row r="13417" spans="13:13" x14ac:dyDescent="0.25">
      <c r="M13417" s="7"/>
    </row>
    <row r="13418" spans="13:13" x14ac:dyDescent="0.25">
      <c r="M13418" s="7"/>
    </row>
    <row r="13419" spans="13:13" x14ac:dyDescent="0.25">
      <c r="M13419" s="7"/>
    </row>
    <row r="13420" spans="13:13" x14ac:dyDescent="0.25">
      <c r="M13420" s="7"/>
    </row>
    <row r="13421" spans="13:13" x14ac:dyDescent="0.25">
      <c r="M13421" s="7"/>
    </row>
    <row r="13422" spans="13:13" x14ac:dyDescent="0.25">
      <c r="M13422" s="7"/>
    </row>
    <row r="13423" spans="13:13" x14ac:dyDescent="0.25">
      <c r="M13423" s="7"/>
    </row>
    <row r="13424" spans="13:13" x14ac:dyDescent="0.25">
      <c r="M13424" s="7"/>
    </row>
    <row r="13425" spans="13:13" x14ac:dyDescent="0.25">
      <c r="M13425" s="7"/>
    </row>
    <row r="13426" spans="13:13" x14ac:dyDescent="0.25">
      <c r="M13426" s="7"/>
    </row>
    <row r="13427" spans="13:13" x14ac:dyDescent="0.25">
      <c r="M13427" s="7"/>
    </row>
    <row r="13428" spans="13:13" x14ac:dyDescent="0.25">
      <c r="M13428" s="7"/>
    </row>
    <row r="13429" spans="13:13" x14ac:dyDescent="0.25">
      <c r="M13429" s="7"/>
    </row>
    <row r="13430" spans="13:13" x14ac:dyDescent="0.25">
      <c r="M13430" s="7"/>
    </row>
    <row r="13431" spans="13:13" x14ac:dyDescent="0.25">
      <c r="M13431" s="7"/>
    </row>
    <row r="13432" spans="13:13" x14ac:dyDescent="0.25">
      <c r="M13432" s="7"/>
    </row>
    <row r="13433" spans="13:13" x14ac:dyDescent="0.25">
      <c r="M13433" s="7"/>
    </row>
    <row r="13434" spans="13:13" x14ac:dyDescent="0.25">
      <c r="M13434" s="7"/>
    </row>
    <row r="13435" spans="13:13" x14ac:dyDescent="0.25">
      <c r="M13435" s="7"/>
    </row>
    <row r="13436" spans="13:13" x14ac:dyDescent="0.25">
      <c r="M13436" s="7"/>
    </row>
    <row r="13437" spans="13:13" x14ac:dyDescent="0.25">
      <c r="M13437" s="7"/>
    </row>
    <row r="13438" spans="13:13" x14ac:dyDescent="0.25">
      <c r="M13438" s="7"/>
    </row>
    <row r="13439" spans="13:13" x14ac:dyDescent="0.25">
      <c r="M13439" s="7"/>
    </row>
    <row r="13440" spans="13:13" x14ac:dyDescent="0.25">
      <c r="M13440" s="7"/>
    </row>
    <row r="13441" spans="13:13" x14ac:dyDescent="0.25">
      <c r="M13441" s="7"/>
    </row>
    <row r="13442" spans="13:13" x14ac:dyDescent="0.25">
      <c r="M13442" s="7"/>
    </row>
    <row r="13443" spans="13:13" x14ac:dyDescent="0.25">
      <c r="M13443" s="7"/>
    </row>
    <row r="13444" spans="13:13" x14ac:dyDescent="0.25">
      <c r="M13444" s="7"/>
    </row>
    <row r="13445" spans="13:13" x14ac:dyDescent="0.25">
      <c r="M13445" s="7"/>
    </row>
    <row r="13446" spans="13:13" x14ac:dyDescent="0.25">
      <c r="M13446" s="7"/>
    </row>
    <row r="13447" spans="13:13" x14ac:dyDescent="0.25">
      <c r="M13447" s="7"/>
    </row>
    <row r="13448" spans="13:13" x14ac:dyDescent="0.25">
      <c r="M13448" s="7"/>
    </row>
    <row r="13449" spans="13:13" x14ac:dyDescent="0.25">
      <c r="M13449" s="7"/>
    </row>
    <row r="13450" spans="13:13" x14ac:dyDescent="0.25">
      <c r="M13450" s="7"/>
    </row>
    <row r="13451" spans="13:13" x14ac:dyDescent="0.25">
      <c r="M13451" s="7"/>
    </row>
    <row r="13452" spans="13:13" x14ac:dyDescent="0.25">
      <c r="M13452" s="7"/>
    </row>
    <row r="13453" spans="13:13" x14ac:dyDescent="0.25">
      <c r="M13453" s="7"/>
    </row>
    <row r="13454" spans="13:13" x14ac:dyDescent="0.25">
      <c r="M13454" s="7"/>
    </row>
    <row r="13455" spans="13:13" x14ac:dyDescent="0.25">
      <c r="M13455" s="7"/>
    </row>
    <row r="13456" spans="13:13" x14ac:dyDescent="0.25">
      <c r="M13456" s="7"/>
    </row>
    <row r="13457" spans="13:13" x14ac:dyDescent="0.25">
      <c r="M13457" s="7"/>
    </row>
    <row r="13458" spans="13:13" x14ac:dyDescent="0.25">
      <c r="M13458" s="7"/>
    </row>
    <row r="13459" spans="13:13" x14ac:dyDescent="0.25">
      <c r="M13459" s="7"/>
    </row>
    <row r="13460" spans="13:13" x14ac:dyDescent="0.25">
      <c r="M13460" s="7"/>
    </row>
    <row r="13461" spans="13:13" x14ac:dyDescent="0.25">
      <c r="M13461" s="7"/>
    </row>
    <row r="13462" spans="13:13" x14ac:dyDescent="0.25">
      <c r="M13462" s="7"/>
    </row>
    <row r="13463" spans="13:13" x14ac:dyDescent="0.25">
      <c r="M13463" s="7"/>
    </row>
    <row r="13464" spans="13:13" x14ac:dyDescent="0.25">
      <c r="M13464" s="7"/>
    </row>
    <row r="13465" spans="13:13" x14ac:dyDescent="0.25">
      <c r="M13465" s="7"/>
    </row>
    <row r="13466" spans="13:13" x14ac:dyDescent="0.25">
      <c r="M13466" s="7"/>
    </row>
    <row r="13467" spans="13:13" x14ac:dyDescent="0.25">
      <c r="M13467" s="7"/>
    </row>
    <row r="13468" spans="13:13" x14ac:dyDescent="0.25">
      <c r="M13468" s="7"/>
    </row>
    <row r="13469" spans="13:13" x14ac:dyDescent="0.25">
      <c r="M13469" s="7"/>
    </row>
    <row r="13470" spans="13:13" x14ac:dyDescent="0.25">
      <c r="M13470" s="7"/>
    </row>
    <row r="13471" spans="13:13" x14ac:dyDescent="0.25">
      <c r="M13471" s="7"/>
    </row>
    <row r="13472" spans="13:13" x14ac:dyDescent="0.25">
      <c r="M13472" s="7"/>
    </row>
    <row r="13473" spans="13:13" x14ac:dyDescent="0.25">
      <c r="M13473" s="7"/>
    </row>
    <row r="13474" spans="13:13" x14ac:dyDescent="0.25">
      <c r="M13474" s="7"/>
    </row>
    <row r="13475" spans="13:13" x14ac:dyDescent="0.25">
      <c r="M13475" s="7"/>
    </row>
    <row r="13476" spans="13:13" x14ac:dyDescent="0.25">
      <c r="M13476" s="7"/>
    </row>
    <row r="13477" spans="13:13" x14ac:dyDescent="0.25">
      <c r="M13477" s="7"/>
    </row>
    <row r="13478" spans="13:13" x14ac:dyDescent="0.25">
      <c r="M13478" s="7"/>
    </row>
    <row r="13479" spans="13:13" x14ac:dyDescent="0.25">
      <c r="M13479" s="7"/>
    </row>
    <row r="13480" spans="13:13" x14ac:dyDescent="0.25">
      <c r="M13480" s="7"/>
    </row>
    <row r="13481" spans="13:13" x14ac:dyDescent="0.25">
      <c r="M13481" s="7"/>
    </row>
    <row r="13482" spans="13:13" x14ac:dyDescent="0.25">
      <c r="M13482" s="7"/>
    </row>
    <row r="13483" spans="13:13" x14ac:dyDescent="0.25">
      <c r="M13483" s="7"/>
    </row>
    <row r="13484" spans="13:13" x14ac:dyDescent="0.25">
      <c r="M13484" s="7"/>
    </row>
    <row r="13485" spans="13:13" x14ac:dyDescent="0.25">
      <c r="M13485" s="7"/>
    </row>
    <row r="13486" spans="13:13" x14ac:dyDescent="0.25">
      <c r="M13486" s="7"/>
    </row>
    <row r="13487" spans="13:13" x14ac:dyDescent="0.25">
      <c r="M13487" s="7"/>
    </row>
    <row r="13488" spans="13:13" x14ac:dyDescent="0.25">
      <c r="M13488" s="7"/>
    </row>
    <row r="13489" spans="13:13" x14ac:dyDescent="0.25">
      <c r="M13489" s="7"/>
    </row>
    <row r="13490" spans="13:13" x14ac:dyDescent="0.25">
      <c r="M13490" s="7"/>
    </row>
    <row r="13491" spans="13:13" x14ac:dyDescent="0.25">
      <c r="M13491" s="7"/>
    </row>
    <row r="13492" spans="13:13" x14ac:dyDescent="0.25">
      <c r="M13492" s="7"/>
    </row>
    <row r="13493" spans="13:13" x14ac:dyDescent="0.25">
      <c r="M13493" s="7"/>
    </row>
    <row r="13494" spans="13:13" x14ac:dyDescent="0.25">
      <c r="M13494" s="7"/>
    </row>
    <row r="13495" spans="13:13" x14ac:dyDescent="0.25">
      <c r="M13495" s="7"/>
    </row>
    <row r="13496" spans="13:13" x14ac:dyDescent="0.25">
      <c r="M13496" s="7"/>
    </row>
    <row r="13497" spans="13:13" x14ac:dyDescent="0.25">
      <c r="M13497" s="7"/>
    </row>
    <row r="13498" spans="13:13" x14ac:dyDescent="0.25">
      <c r="M13498" s="7"/>
    </row>
    <row r="13499" spans="13:13" x14ac:dyDescent="0.25">
      <c r="M13499" s="7"/>
    </row>
    <row r="13500" spans="13:13" x14ac:dyDescent="0.25">
      <c r="M13500" s="7"/>
    </row>
    <row r="13501" spans="13:13" x14ac:dyDescent="0.25">
      <c r="M13501" s="7"/>
    </row>
    <row r="13502" spans="13:13" x14ac:dyDescent="0.25">
      <c r="M13502" s="7"/>
    </row>
    <row r="13503" spans="13:13" x14ac:dyDescent="0.25">
      <c r="M13503" s="7"/>
    </row>
    <row r="13504" spans="13:13" x14ac:dyDescent="0.25">
      <c r="M13504" s="7"/>
    </row>
    <row r="13505" spans="13:13" x14ac:dyDescent="0.25">
      <c r="M13505" s="7"/>
    </row>
    <row r="13506" spans="13:13" x14ac:dyDescent="0.25">
      <c r="M13506" s="7"/>
    </row>
    <row r="13507" spans="13:13" x14ac:dyDescent="0.25">
      <c r="M13507" s="7"/>
    </row>
    <row r="13508" spans="13:13" x14ac:dyDescent="0.25">
      <c r="M13508" s="7"/>
    </row>
    <row r="13509" spans="13:13" x14ac:dyDescent="0.25">
      <c r="M13509" s="7"/>
    </row>
    <row r="13510" spans="13:13" x14ac:dyDescent="0.25">
      <c r="M13510" s="7"/>
    </row>
    <row r="13511" spans="13:13" x14ac:dyDescent="0.25">
      <c r="M13511" s="7"/>
    </row>
    <row r="13512" spans="13:13" x14ac:dyDescent="0.25">
      <c r="M13512" s="7"/>
    </row>
    <row r="13513" spans="13:13" x14ac:dyDescent="0.25">
      <c r="M13513" s="7"/>
    </row>
    <row r="13514" spans="13:13" x14ac:dyDescent="0.25">
      <c r="M13514" s="7"/>
    </row>
    <row r="13515" spans="13:13" x14ac:dyDescent="0.25">
      <c r="M13515" s="7"/>
    </row>
    <row r="13516" spans="13:13" x14ac:dyDescent="0.25">
      <c r="M13516" s="7"/>
    </row>
    <row r="13517" spans="13:13" x14ac:dyDescent="0.25">
      <c r="M13517" s="7"/>
    </row>
    <row r="13518" spans="13:13" x14ac:dyDescent="0.25">
      <c r="M13518" s="7"/>
    </row>
    <row r="13519" spans="13:13" x14ac:dyDescent="0.25">
      <c r="M13519" s="7"/>
    </row>
    <row r="13520" spans="13:13" x14ac:dyDescent="0.25">
      <c r="M13520" s="7"/>
    </row>
    <row r="13521" spans="13:13" x14ac:dyDescent="0.25">
      <c r="M13521" s="7"/>
    </row>
    <row r="13522" spans="13:13" x14ac:dyDescent="0.25">
      <c r="M13522" s="7"/>
    </row>
    <row r="13523" spans="13:13" x14ac:dyDescent="0.25">
      <c r="M13523" s="7"/>
    </row>
    <row r="13524" spans="13:13" x14ac:dyDescent="0.25">
      <c r="M13524" s="7"/>
    </row>
    <row r="13525" spans="13:13" x14ac:dyDescent="0.25">
      <c r="M13525" s="7"/>
    </row>
    <row r="13526" spans="13:13" x14ac:dyDescent="0.25">
      <c r="M13526" s="7"/>
    </row>
    <row r="13527" spans="13:13" x14ac:dyDescent="0.25">
      <c r="M13527" s="7"/>
    </row>
    <row r="13528" spans="13:13" x14ac:dyDescent="0.25">
      <c r="M13528" s="7"/>
    </row>
    <row r="13529" spans="13:13" x14ac:dyDescent="0.25">
      <c r="M13529" s="7"/>
    </row>
    <row r="13530" spans="13:13" x14ac:dyDescent="0.25">
      <c r="M13530" s="7"/>
    </row>
    <row r="13531" spans="13:13" x14ac:dyDescent="0.25">
      <c r="M13531" s="7"/>
    </row>
    <row r="13532" spans="13:13" x14ac:dyDescent="0.25">
      <c r="M13532" s="7"/>
    </row>
    <row r="13533" spans="13:13" x14ac:dyDescent="0.25">
      <c r="M13533" s="7"/>
    </row>
    <row r="13534" spans="13:13" x14ac:dyDescent="0.25">
      <c r="M13534" s="7"/>
    </row>
    <row r="13535" spans="13:13" x14ac:dyDescent="0.25">
      <c r="M13535" s="7"/>
    </row>
    <row r="13536" spans="13:13" x14ac:dyDescent="0.25">
      <c r="M13536" s="7"/>
    </row>
    <row r="13537" spans="13:13" x14ac:dyDescent="0.25">
      <c r="M13537" s="7"/>
    </row>
    <row r="13538" spans="13:13" x14ac:dyDescent="0.25">
      <c r="M13538" s="7"/>
    </row>
    <row r="13539" spans="13:13" x14ac:dyDescent="0.25">
      <c r="M13539" s="7"/>
    </row>
    <row r="13540" spans="13:13" x14ac:dyDescent="0.25">
      <c r="M13540" s="7"/>
    </row>
    <row r="13541" spans="13:13" x14ac:dyDescent="0.25">
      <c r="M13541" s="7"/>
    </row>
    <row r="13542" spans="13:13" x14ac:dyDescent="0.25">
      <c r="M13542" s="7"/>
    </row>
    <row r="13543" spans="13:13" x14ac:dyDescent="0.25">
      <c r="M13543" s="7"/>
    </row>
    <row r="13544" spans="13:13" x14ac:dyDescent="0.25">
      <c r="M13544" s="7"/>
    </row>
    <row r="13545" spans="13:13" x14ac:dyDescent="0.25">
      <c r="M13545" s="7"/>
    </row>
    <row r="13546" spans="13:13" x14ac:dyDescent="0.25">
      <c r="M13546" s="7"/>
    </row>
    <row r="13547" spans="13:13" x14ac:dyDescent="0.25">
      <c r="M13547" s="7"/>
    </row>
    <row r="13548" spans="13:13" x14ac:dyDescent="0.25">
      <c r="M13548" s="7"/>
    </row>
    <row r="13549" spans="13:13" x14ac:dyDescent="0.25">
      <c r="M13549" s="7"/>
    </row>
    <row r="13550" spans="13:13" x14ac:dyDescent="0.25">
      <c r="M13550" s="7"/>
    </row>
    <row r="13551" spans="13:13" x14ac:dyDescent="0.25">
      <c r="M13551" s="7"/>
    </row>
    <row r="13552" spans="13:13" x14ac:dyDescent="0.25">
      <c r="M13552" s="7"/>
    </row>
    <row r="13553" spans="13:13" x14ac:dyDescent="0.25">
      <c r="M13553" s="7"/>
    </row>
    <row r="13554" spans="13:13" x14ac:dyDescent="0.25">
      <c r="M13554" s="7"/>
    </row>
    <row r="13555" spans="13:13" x14ac:dyDescent="0.25">
      <c r="M13555" s="7"/>
    </row>
    <row r="13556" spans="13:13" x14ac:dyDescent="0.25">
      <c r="M13556" s="7"/>
    </row>
    <row r="13557" spans="13:13" x14ac:dyDescent="0.25">
      <c r="M13557" s="7"/>
    </row>
    <row r="13558" spans="13:13" x14ac:dyDescent="0.25">
      <c r="M13558" s="7"/>
    </row>
    <row r="13559" spans="13:13" x14ac:dyDescent="0.25">
      <c r="M13559" s="7"/>
    </row>
    <row r="13560" spans="13:13" x14ac:dyDescent="0.25">
      <c r="M13560" s="7"/>
    </row>
    <row r="13561" spans="13:13" x14ac:dyDescent="0.25">
      <c r="M13561" s="7"/>
    </row>
    <row r="13562" spans="13:13" x14ac:dyDescent="0.25">
      <c r="M13562" s="7"/>
    </row>
    <row r="13563" spans="13:13" x14ac:dyDescent="0.25">
      <c r="M13563" s="7"/>
    </row>
    <row r="13564" spans="13:13" x14ac:dyDescent="0.25">
      <c r="M13564" s="7"/>
    </row>
    <row r="13565" spans="13:13" x14ac:dyDescent="0.25">
      <c r="M13565" s="7"/>
    </row>
    <row r="13566" spans="13:13" x14ac:dyDescent="0.25">
      <c r="M13566" s="7"/>
    </row>
    <row r="13567" spans="13:13" x14ac:dyDescent="0.25">
      <c r="M13567" s="7"/>
    </row>
    <row r="13568" spans="13:13" x14ac:dyDescent="0.25">
      <c r="M13568" s="7"/>
    </row>
    <row r="13569" spans="13:13" x14ac:dyDescent="0.25">
      <c r="M13569" s="7"/>
    </row>
    <row r="13570" spans="13:13" x14ac:dyDescent="0.25">
      <c r="M13570" s="7"/>
    </row>
    <row r="13571" spans="13:13" x14ac:dyDescent="0.25">
      <c r="M13571" s="7"/>
    </row>
    <row r="13572" spans="13:13" x14ac:dyDescent="0.25">
      <c r="M13572" s="7"/>
    </row>
    <row r="13573" spans="13:13" x14ac:dyDescent="0.25">
      <c r="M13573" s="7"/>
    </row>
    <row r="13574" spans="13:13" x14ac:dyDescent="0.25">
      <c r="M13574" s="7"/>
    </row>
    <row r="13575" spans="13:13" x14ac:dyDescent="0.25">
      <c r="M13575" s="7"/>
    </row>
    <row r="13576" spans="13:13" x14ac:dyDescent="0.25">
      <c r="M13576" s="7"/>
    </row>
    <row r="13577" spans="13:13" x14ac:dyDescent="0.25">
      <c r="M13577" s="7"/>
    </row>
    <row r="13578" spans="13:13" x14ac:dyDescent="0.25">
      <c r="M13578" s="7"/>
    </row>
    <row r="13579" spans="13:13" x14ac:dyDescent="0.25">
      <c r="M13579" s="7"/>
    </row>
    <row r="13580" spans="13:13" x14ac:dyDescent="0.25">
      <c r="M13580" s="7"/>
    </row>
    <row r="13581" spans="13:13" x14ac:dyDescent="0.25">
      <c r="M13581" s="7"/>
    </row>
    <row r="13582" spans="13:13" x14ac:dyDescent="0.25">
      <c r="M13582" s="7"/>
    </row>
    <row r="13583" spans="13:13" x14ac:dyDescent="0.25">
      <c r="M13583" s="7"/>
    </row>
    <row r="13584" spans="13:13" x14ac:dyDescent="0.25">
      <c r="M13584" s="7"/>
    </row>
    <row r="13585" spans="13:13" x14ac:dyDescent="0.25">
      <c r="M13585" s="7"/>
    </row>
    <row r="13586" spans="13:13" x14ac:dyDescent="0.25">
      <c r="M13586" s="7"/>
    </row>
    <row r="13587" spans="13:13" x14ac:dyDescent="0.25">
      <c r="M13587" s="7"/>
    </row>
    <row r="13588" spans="13:13" x14ac:dyDescent="0.25">
      <c r="M13588" s="7"/>
    </row>
    <row r="13589" spans="13:13" x14ac:dyDescent="0.25">
      <c r="M13589" s="7"/>
    </row>
    <row r="13590" spans="13:13" x14ac:dyDescent="0.25">
      <c r="M13590" s="7"/>
    </row>
    <row r="13591" spans="13:13" x14ac:dyDescent="0.25">
      <c r="M13591" s="7"/>
    </row>
    <row r="13592" spans="13:13" x14ac:dyDescent="0.25">
      <c r="M13592" s="7"/>
    </row>
    <row r="13593" spans="13:13" x14ac:dyDescent="0.25">
      <c r="M13593" s="7"/>
    </row>
    <row r="13594" spans="13:13" x14ac:dyDescent="0.25">
      <c r="M13594" s="7"/>
    </row>
    <row r="13595" spans="13:13" x14ac:dyDescent="0.25">
      <c r="M13595" s="7"/>
    </row>
    <row r="13596" spans="13:13" x14ac:dyDescent="0.25">
      <c r="M13596" s="7"/>
    </row>
    <row r="13597" spans="13:13" x14ac:dyDescent="0.25">
      <c r="M13597" s="7"/>
    </row>
    <row r="13598" spans="13:13" x14ac:dyDescent="0.25">
      <c r="M13598" s="7"/>
    </row>
    <row r="13599" spans="13:13" x14ac:dyDescent="0.25">
      <c r="M13599" s="7"/>
    </row>
    <row r="13600" spans="13:13" x14ac:dyDescent="0.25">
      <c r="M13600" s="7"/>
    </row>
    <row r="13601" spans="13:13" x14ac:dyDescent="0.25">
      <c r="M13601" s="7"/>
    </row>
    <row r="13602" spans="13:13" x14ac:dyDescent="0.25">
      <c r="M13602" s="7"/>
    </row>
    <row r="13603" spans="13:13" x14ac:dyDescent="0.25">
      <c r="M13603" s="7"/>
    </row>
    <row r="13604" spans="13:13" x14ac:dyDescent="0.25">
      <c r="M13604" s="7"/>
    </row>
    <row r="13605" spans="13:13" x14ac:dyDescent="0.25">
      <c r="M13605" s="7"/>
    </row>
    <row r="13606" spans="13:13" x14ac:dyDescent="0.25">
      <c r="M13606" s="7"/>
    </row>
    <row r="13607" spans="13:13" x14ac:dyDescent="0.25">
      <c r="M13607" s="7"/>
    </row>
    <row r="13608" spans="13:13" x14ac:dyDescent="0.25">
      <c r="M13608" s="7"/>
    </row>
    <row r="13609" spans="13:13" x14ac:dyDescent="0.25">
      <c r="M13609" s="7"/>
    </row>
    <row r="13610" spans="13:13" x14ac:dyDescent="0.25">
      <c r="M13610" s="7"/>
    </row>
    <row r="13611" spans="13:13" x14ac:dyDescent="0.25">
      <c r="M13611" s="7"/>
    </row>
    <row r="13612" spans="13:13" x14ac:dyDescent="0.25">
      <c r="M13612" s="7"/>
    </row>
    <row r="13613" spans="13:13" x14ac:dyDescent="0.25">
      <c r="M13613" s="7"/>
    </row>
    <row r="13614" spans="13:13" x14ac:dyDescent="0.25">
      <c r="M13614" s="7"/>
    </row>
    <row r="13615" spans="13:13" x14ac:dyDescent="0.25">
      <c r="M13615" s="7"/>
    </row>
    <row r="13616" spans="13:13" x14ac:dyDescent="0.25">
      <c r="M13616" s="7"/>
    </row>
    <row r="13617" spans="13:13" x14ac:dyDescent="0.25">
      <c r="M13617" s="7"/>
    </row>
    <row r="13618" spans="13:13" x14ac:dyDescent="0.25">
      <c r="M13618" s="7"/>
    </row>
    <row r="13619" spans="13:13" x14ac:dyDescent="0.25">
      <c r="M13619" s="7"/>
    </row>
    <row r="13620" spans="13:13" x14ac:dyDescent="0.25">
      <c r="M13620" s="7"/>
    </row>
    <row r="13621" spans="13:13" x14ac:dyDescent="0.25">
      <c r="M13621" s="7"/>
    </row>
    <row r="13622" spans="13:13" x14ac:dyDescent="0.25">
      <c r="M13622" s="7"/>
    </row>
    <row r="13623" spans="13:13" x14ac:dyDescent="0.25">
      <c r="M13623" s="7"/>
    </row>
    <row r="13624" spans="13:13" x14ac:dyDescent="0.25">
      <c r="M13624" s="7"/>
    </row>
    <row r="13625" spans="13:13" x14ac:dyDescent="0.25">
      <c r="M13625" s="7"/>
    </row>
    <row r="13626" spans="13:13" x14ac:dyDescent="0.25">
      <c r="M13626" s="7"/>
    </row>
    <row r="13627" spans="13:13" x14ac:dyDescent="0.25">
      <c r="M13627" s="7"/>
    </row>
    <row r="13628" spans="13:13" x14ac:dyDescent="0.25">
      <c r="M13628" s="7"/>
    </row>
    <row r="13629" spans="13:13" x14ac:dyDescent="0.25">
      <c r="M13629" s="7"/>
    </row>
    <row r="13630" spans="13:13" x14ac:dyDescent="0.25">
      <c r="M13630" s="7"/>
    </row>
    <row r="13631" spans="13:13" x14ac:dyDescent="0.25">
      <c r="M13631" s="7"/>
    </row>
    <row r="13632" spans="13:13" x14ac:dyDescent="0.25">
      <c r="M13632" s="7"/>
    </row>
    <row r="13633" spans="13:13" x14ac:dyDescent="0.25">
      <c r="M13633" s="7"/>
    </row>
    <row r="13634" spans="13:13" x14ac:dyDescent="0.25">
      <c r="M13634" s="7"/>
    </row>
    <row r="13635" spans="13:13" x14ac:dyDescent="0.25">
      <c r="M13635" s="7"/>
    </row>
    <row r="13636" spans="13:13" x14ac:dyDescent="0.25">
      <c r="M13636" s="7"/>
    </row>
    <row r="13637" spans="13:13" x14ac:dyDescent="0.25">
      <c r="M13637" s="7"/>
    </row>
    <row r="13638" spans="13:13" x14ac:dyDescent="0.25">
      <c r="M13638" s="7"/>
    </row>
    <row r="13639" spans="13:13" x14ac:dyDescent="0.25">
      <c r="M13639" s="7"/>
    </row>
    <row r="13640" spans="13:13" x14ac:dyDescent="0.25">
      <c r="M13640" s="7"/>
    </row>
    <row r="13641" spans="13:13" x14ac:dyDescent="0.25">
      <c r="M13641" s="7"/>
    </row>
    <row r="13642" spans="13:13" x14ac:dyDescent="0.25">
      <c r="M13642" s="7"/>
    </row>
    <row r="13643" spans="13:13" x14ac:dyDescent="0.25">
      <c r="M13643" s="7"/>
    </row>
    <row r="13644" spans="13:13" x14ac:dyDescent="0.25">
      <c r="M13644" s="7"/>
    </row>
    <row r="13645" spans="13:13" x14ac:dyDescent="0.25">
      <c r="M13645" s="7"/>
    </row>
    <row r="13646" spans="13:13" x14ac:dyDescent="0.25">
      <c r="M13646" s="7"/>
    </row>
    <row r="13647" spans="13:13" x14ac:dyDescent="0.25">
      <c r="M13647" s="7"/>
    </row>
    <row r="13648" spans="13:13" x14ac:dyDescent="0.25">
      <c r="M13648" s="7"/>
    </row>
    <row r="13649" spans="13:13" x14ac:dyDescent="0.25">
      <c r="M13649" s="7"/>
    </row>
    <row r="13650" spans="13:13" x14ac:dyDescent="0.25">
      <c r="M13650" s="7"/>
    </row>
    <row r="13651" spans="13:13" x14ac:dyDescent="0.25">
      <c r="M13651" s="7"/>
    </row>
    <row r="13652" spans="13:13" x14ac:dyDescent="0.25">
      <c r="M13652" s="7"/>
    </row>
    <row r="13653" spans="13:13" x14ac:dyDescent="0.25">
      <c r="M13653" s="7"/>
    </row>
    <row r="13654" spans="13:13" x14ac:dyDescent="0.25">
      <c r="M13654" s="7"/>
    </row>
    <row r="13655" spans="13:13" x14ac:dyDescent="0.25">
      <c r="M13655" s="7"/>
    </row>
    <row r="13656" spans="13:13" x14ac:dyDescent="0.25">
      <c r="M13656" s="7"/>
    </row>
    <row r="13657" spans="13:13" x14ac:dyDescent="0.25">
      <c r="M13657" s="7"/>
    </row>
    <row r="13658" spans="13:13" x14ac:dyDescent="0.25">
      <c r="M13658" s="7"/>
    </row>
    <row r="13659" spans="13:13" x14ac:dyDescent="0.25">
      <c r="M13659" s="7"/>
    </row>
    <row r="13660" spans="13:13" x14ac:dyDescent="0.25">
      <c r="M13660" s="7"/>
    </row>
    <row r="13661" spans="13:13" x14ac:dyDescent="0.25">
      <c r="M13661" s="7"/>
    </row>
    <row r="13662" spans="13:13" x14ac:dyDescent="0.25">
      <c r="M13662" s="7"/>
    </row>
    <row r="13663" spans="13:13" x14ac:dyDescent="0.25">
      <c r="M13663" s="7"/>
    </row>
    <row r="13664" spans="13:13" x14ac:dyDescent="0.25">
      <c r="M13664" s="7"/>
    </row>
    <row r="13665" spans="13:13" x14ac:dyDescent="0.25">
      <c r="M13665" s="7"/>
    </row>
    <row r="13666" spans="13:13" x14ac:dyDescent="0.25">
      <c r="M13666" s="7"/>
    </row>
    <row r="13667" spans="13:13" x14ac:dyDescent="0.25">
      <c r="M13667" s="7"/>
    </row>
    <row r="13668" spans="13:13" x14ac:dyDescent="0.25">
      <c r="M13668" s="7"/>
    </row>
    <row r="13669" spans="13:13" x14ac:dyDescent="0.25">
      <c r="M13669" s="7"/>
    </row>
    <row r="13670" spans="13:13" x14ac:dyDescent="0.25">
      <c r="M13670" s="7"/>
    </row>
    <row r="13671" spans="13:13" x14ac:dyDescent="0.25">
      <c r="M13671" s="7"/>
    </row>
    <row r="13672" spans="13:13" x14ac:dyDescent="0.25">
      <c r="M13672" s="7"/>
    </row>
    <row r="13673" spans="13:13" x14ac:dyDescent="0.25">
      <c r="M13673" s="7"/>
    </row>
    <row r="13674" spans="13:13" x14ac:dyDescent="0.25">
      <c r="M13674" s="7"/>
    </row>
    <row r="13675" spans="13:13" x14ac:dyDescent="0.25">
      <c r="M13675" s="7"/>
    </row>
    <row r="13676" spans="13:13" x14ac:dyDescent="0.25">
      <c r="M13676" s="7"/>
    </row>
    <row r="13677" spans="13:13" x14ac:dyDescent="0.25">
      <c r="M13677" s="7"/>
    </row>
    <row r="13678" spans="13:13" x14ac:dyDescent="0.25">
      <c r="M13678" s="7"/>
    </row>
    <row r="13679" spans="13:13" x14ac:dyDescent="0.25">
      <c r="M13679" s="7"/>
    </row>
    <row r="13680" spans="13:13" x14ac:dyDescent="0.25">
      <c r="M13680" s="7"/>
    </row>
    <row r="13681" spans="13:13" x14ac:dyDescent="0.25">
      <c r="M13681" s="7"/>
    </row>
    <row r="13682" spans="13:13" x14ac:dyDescent="0.25">
      <c r="M13682" s="7"/>
    </row>
    <row r="13683" spans="13:13" x14ac:dyDescent="0.25">
      <c r="M13683" s="7"/>
    </row>
    <row r="13684" spans="13:13" x14ac:dyDescent="0.25">
      <c r="M13684" s="7"/>
    </row>
    <row r="13685" spans="13:13" x14ac:dyDescent="0.25">
      <c r="M13685" s="7"/>
    </row>
    <row r="13686" spans="13:13" x14ac:dyDescent="0.25">
      <c r="M13686" s="7"/>
    </row>
    <row r="13687" spans="13:13" x14ac:dyDescent="0.25">
      <c r="M13687" s="7"/>
    </row>
    <row r="13688" spans="13:13" x14ac:dyDescent="0.25">
      <c r="M13688" s="7"/>
    </row>
    <row r="13689" spans="13:13" x14ac:dyDescent="0.25">
      <c r="M13689" s="7"/>
    </row>
    <row r="13690" spans="13:13" x14ac:dyDescent="0.25">
      <c r="M13690" s="7"/>
    </row>
    <row r="13691" spans="13:13" x14ac:dyDescent="0.25">
      <c r="M13691" s="7"/>
    </row>
    <row r="13692" spans="13:13" x14ac:dyDescent="0.25">
      <c r="M13692" s="7"/>
    </row>
    <row r="13693" spans="13:13" x14ac:dyDescent="0.25">
      <c r="M13693" s="7"/>
    </row>
    <row r="13694" spans="13:13" x14ac:dyDescent="0.25">
      <c r="M13694" s="7"/>
    </row>
    <row r="13695" spans="13:13" x14ac:dyDescent="0.25">
      <c r="M13695" s="7"/>
    </row>
    <row r="13696" spans="13:13" x14ac:dyDescent="0.25">
      <c r="M13696" s="7"/>
    </row>
    <row r="13697" spans="13:13" x14ac:dyDescent="0.25">
      <c r="M13697" s="7"/>
    </row>
    <row r="13698" spans="13:13" x14ac:dyDescent="0.25">
      <c r="M13698" s="7"/>
    </row>
    <row r="13699" spans="13:13" x14ac:dyDescent="0.25">
      <c r="M13699" s="7"/>
    </row>
    <row r="13700" spans="13:13" x14ac:dyDescent="0.25">
      <c r="M13700" s="7"/>
    </row>
    <row r="13701" spans="13:13" x14ac:dyDescent="0.25">
      <c r="M13701" s="7"/>
    </row>
    <row r="13702" spans="13:13" x14ac:dyDescent="0.25">
      <c r="M13702" s="7"/>
    </row>
    <row r="13703" spans="13:13" x14ac:dyDescent="0.25">
      <c r="M13703" s="7"/>
    </row>
    <row r="13704" spans="13:13" x14ac:dyDescent="0.25">
      <c r="M13704" s="7"/>
    </row>
    <row r="13705" spans="13:13" x14ac:dyDescent="0.25">
      <c r="M13705" s="7"/>
    </row>
    <row r="13706" spans="13:13" x14ac:dyDescent="0.25">
      <c r="M13706" s="7"/>
    </row>
    <row r="13707" spans="13:13" x14ac:dyDescent="0.25">
      <c r="M13707" s="7"/>
    </row>
    <row r="13708" spans="13:13" x14ac:dyDescent="0.25">
      <c r="M13708" s="7"/>
    </row>
    <row r="13709" spans="13:13" x14ac:dyDescent="0.25">
      <c r="M13709" s="7"/>
    </row>
    <row r="13710" spans="13:13" x14ac:dyDescent="0.25">
      <c r="M13710" s="7"/>
    </row>
    <row r="13711" spans="13:13" x14ac:dyDescent="0.25">
      <c r="M13711" s="7"/>
    </row>
    <row r="13712" spans="13:13" x14ac:dyDescent="0.25">
      <c r="M13712" s="7"/>
    </row>
    <row r="13713" spans="13:13" x14ac:dyDescent="0.25">
      <c r="M13713" s="7"/>
    </row>
    <row r="13714" spans="13:13" x14ac:dyDescent="0.25">
      <c r="M13714" s="7"/>
    </row>
    <row r="13715" spans="13:13" x14ac:dyDescent="0.25">
      <c r="M13715" s="7"/>
    </row>
    <row r="13716" spans="13:13" x14ac:dyDescent="0.25">
      <c r="M13716" s="7"/>
    </row>
    <row r="13717" spans="13:13" x14ac:dyDescent="0.25">
      <c r="M13717" s="7"/>
    </row>
    <row r="13718" spans="13:13" x14ac:dyDescent="0.25">
      <c r="M13718" s="7"/>
    </row>
    <row r="13719" spans="13:13" x14ac:dyDescent="0.25">
      <c r="M13719" s="7"/>
    </row>
    <row r="13720" spans="13:13" x14ac:dyDescent="0.25">
      <c r="M13720" s="7"/>
    </row>
    <row r="13721" spans="13:13" x14ac:dyDescent="0.25">
      <c r="M13721" s="7"/>
    </row>
    <row r="13722" spans="13:13" x14ac:dyDescent="0.25">
      <c r="M13722" s="7"/>
    </row>
    <row r="13723" spans="13:13" x14ac:dyDescent="0.25">
      <c r="M13723" s="7"/>
    </row>
    <row r="13724" spans="13:13" x14ac:dyDescent="0.25">
      <c r="M13724" s="7"/>
    </row>
    <row r="13725" spans="13:13" x14ac:dyDescent="0.25">
      <c r="M13725" s="7"/>
    </row>
    <row r="13726" spans="13:13" x14ac:dyDescent="0.25">
      <c r="M13726" s="7"/>
    </row>
    <row r="13727" spans="13:13" x14ac:dyDescent="0.25">
      <c r="M13727" s="7"/>
    </row>
    <row r="13728" spans="13:13" x14ac:dyDescent="0.25">
      <c r="M13728" s="7"/>
    </row>
    <row r="13729" spans="13:13" x14ac:dyDescent="0.25">
      <c r="M13729" s="7"/>
    </row>
    <row r="13730" spans="13:13" x14ac:dyDescent="0.25">
      <c r="M13730" s="7"/>
    </row>
    <row r="13731" spans="13:13" x14ac:dyDescent="0.25">
      <c r="M13731" s="7"/>
    </row>
    <row r="13732" spans="13:13" x14ac:dyDescent="0.25">
      <c r="M13732" s="7"/>
    </row>
    <row r="13733" spans="13:13" x14ac:dyDescent="0.25">
      <c r="M13733" s="7"/>
    </row>
    <row r="13734" spans="13:13" x14ac:dyDescent="0.25">
      <c r="M13734" s="7"/>
    </row>
    <row r="13735" spans="13:13" x14ac:dyDescent="0.25">
      <c r="M13735" s="7"/>
    </row>
    <row r="13736" spans="13:13" x14ac:dyDescent="0.25">
      <c r="M13736" s="7"/>
    </row>
    <row r="13737" spans="13:13" x14ac:dyDescent="0.25">
      <c r="M13737" s="7"/>
    </row>
    <row r="13738" spans="13:13" x14ac:dyDescent="0.25">
      <c r="M13738" s="7"/>
    </row>
    <row r="13739" spans="13:13" x14ac:dyDescent="0.25">
      <c r="M13739" s="7"/>
    </row>
    <row r="13740" spans="13:13" x14ac:dyDescent="0.25">
      <c r="M13740" s="7"/>
    </row>
    <row r="13741" spans="13:13" x14ac:dyDescent="0.25">
      <c r="M13741" s="7"/>
    </row>
    <row r="13742" spans="13:13" x14ac:dyDescent="0.25">
      <c r="M13742" s="7"/>
    </row>
    <row r="13743" spans="13:13" x14ac:dyDescent="0.25">
      <c r="M13743" s="7"/>
    </row>
    <row r="13744" spans="13:13" x14ac:dyDescent="0.25">
      <c r="M13744" s="7"/>
    </row>
    <row r="13745" spans="13:13" x14ac:dyDescent="0.25">
      <c r="M13745" s="7"/>
    </row>
    <row r="13746" spans="13:13" x14ac:dyDescent="0.25">
      <c r="M13746" s="7"/>
    </row>
    <row r="13747" spans="13:13" x14ac:dyDescent="0.25">
      <c r="M13747" s="7"/>
    </row>
    <row r="13748" spans="13:13" x14ac:dyDescent="0.25">
      <c r="M13748" s="7"/>
    </row>
    <row r="13749" spans="13:13" x14ac:dyDescent="0.25">
      <c r="M13749" s="7"/>
    </row>
    <row r="13750" spans="13:13" x14ac:dyDescent="0.25">
      <c r="M13750" s="7"/>
    </row>
    <row r="13751" spans="13:13" x14ac:dyDescent="0.25">
      <c r="M13751" s="7"/>
    </row>
    <row r="13752" spans="13:13" x14ac:dyDescent="0.25">
      <c r="M13752" s="7"/>
    </row>
    <row r="13753" spans="13:13" x14ac:dyDescent="0.25">
      <c r="M13753" s="7"/>
    </row>
    <row r="13754" spans="13:13" x14ac:dyDescent="0.25">
      <c r="M13754" s="7"/>
    </row>
    <row r="13755" spans="13:13" x14ac:dyDescent="0.25">
      <c r="M13755" s="7"/>
    </row>
    <row r="13756" spans="13:13" x14ac:dyDescent="0.25">
      <c r="M13756" s="7"/>
    </row>
    <row r="13757" spans="13:13" x14ac:dyDescent="0.25">
      <c r="M13757" s="7"/>
    </row>
    <row r="13758" spans="13:13" x14ac:dyDescent="0.25">
      <c r="M13758" s="7"/>
    </row>
    <row r="13759" spans="13:13" x14ac:dyDescent="0.25">
      <c r="M13759" s="7"/>
    </row>
    <row r="13760" spans="13:13" x14ac:dyDescent="0.25">
      <c r="M13760" s="7"/>
    </row>
    <row r="13761" spans="13:13" x14ac:dyDescent="0.25">
      <c r="M13761" s="7"/>
    </row>
    <row r="13762" spans="13:13" x14ac:dyDescent="0.25">
      <c r="M13762" s="7"/>
    </row>
    <row r="13763" spans="13:13" x14ac:dyDescent="0.25">
      <c r="M13763" s="7"/>
    </row>
    <row r="13764" spans="13:13" x14ac:dyDescent="0.25">
      <c r="M13764" s="7"/>
    </row>
    <row r="13765" spans="13:13" x14ac:dyDescent="0.25">
      <c r="M13765" s="7"/>
    </row>
    <row r="13766" spans="13:13" x14ac:dyDescent="0.25">
      <c r="M13766" s="7"/>
    </row>
    <row r="13767" spans="13:13" x14ac:dyDescent="0.25">
      <c r="M13767" s="7"/>
    </row>
    <row r="13768" spans="13:13" x14ac:dyDescent="0.25">
      <c r="M13768" s="7"/>
    </row>
    <row r="13769" spans="13:13" x14ac:dyDescent="0.25">
      <c r="M13769" s="7"/>
    </row>
    <row r="13770" spans="13:13" x14ac:dyDescent="0.25">
      <c r="M13770" s="7"/>
    </row>
    <row r="13771" spans="13:13" x14ac:dyDescent="0.25">
      <c r="M13771" s="7"/>
    </row>
    <row r="13772" spans="13:13" x14ac:dyDescent="0.25">
      <c r="M13772" s="7"/>
    </row>
    <row r="13773" spans="13:13" x14ac:dyDescent="0.25">
      <c r="M13773" s="7"/>
    </row>
    <row r="13774" spans="13:13" x14ac:dyDescent="0.25">
      <c r="M13774" s="7"/>
    </row>
    <row r="13775" spans="13:13" x14ac:dyDescent="0.25">
      <c r="M13775" s="7"/>
    </row>
    <row r="13776" spans="13:13" x14ac:dyDescent="0.25">
      <c r="M13776" s="7"/>
    </row>
    <row r="13777" spans="13:13" x14ac:dyDescent="0.25">
      <c r="M13777" s="7"/>
    </row>
    <row r="13778" spans="13:13" x14ac:dyDescent="0.25">
      <c r="M13778" s="7"/>
    </row>
    <row r="13779" spans="13:13" x14ac:dyDescent="0.25">
      <c r="M13779" s="7"/>
    </row>
    <row r="13780" spans="13:13" x14ac:dyDescent="0.25">
      <c r="M13780" s="7"/>
    </row>
    <row r="13781" spans="13:13" x14ac:dyDescent="0.25">
      <c r="M13781" s="7"/>
    </row>
    <row r="13782" spans="13:13" x14ac:dyDescent="0.25">
      <c r="M13782" s="7"/>
    </row>
    <row r="13783" spans="13:13" x14ac:dyDescent="0.25">
      <c r="M13783" s="7"/>
    </row>
    <row r="13784" spans="13:13" x14ac:dyDescent="0.25">
      <c r="M13784" s="7"/>
    </row>
    <row r="13785" spans="13:13" x14ac:dyDescent="0.25">
      <c r="M13785" s="7"/>
    </row>
    <row r="13786" spans="13:13" x14ac:dyDescent="0.25">
      <c r="M13786" s="7"/>
    </row>
    <row r="13787" spans="13:13" x14ac:dyDescent="0.25">
      <c r="M13787" s="7"/>
    </row>
    <row r="13788" spans="13:13" x14ac:dyDescent="0.25">
      <c r="M13788" s="7"/>
    </row>
    <row r="13789" spans="13:13" x14ac:dyDescent="0.25">
      <c r="M13789" s="7"/>
    </row>
    <row r="13790" spans="13:13" x14ac:dyDescent="0.25">
      <c r="M13790" s="7"/>
    </row>
    <row r="13791" spans="13:13" x14ac:dyDescent="0.25">
      <c r="M13791" s="7"/>
    </row>
    <row r="13792" spans="13:13" x14ac:dyDescent="0.25">
      <c r="M13792" s="7"/>
    </row>
    <row r="13793" spans="13:13" x14ac:dyDescent="0.25">
      <c r="M13793" s="7"/>
    </row>
    <row r="13794" spans="13:13" x14ac:dyDescent="0.25">
      <c r="M13794" s="7"/>
    </row>
    <row r="13795" spans="13:13" x14ac:dyDescent="0.25">
      <c r="M13795" s="7"/>
    </row>
    <row r="13796" spans="13:13" x14ac:dyDescent="0.25">
      <c r="M13796" s="7"/>
    </row>
    <row r="13797" spans="13:13" x14ac:dyDescent="0.25">
      <c r="M13797" s="7"/>
    </row>
    <row r="13798" spans="13:13" x14ac:dyDescent="0.25">
      <c r="M13798" s="7"/>
    </row>
    <row r="13799" spans="13:13" x14ac:dyDescent="0.25">
      <c r="M13799" s="7"/>
    </row>
    <row r="13800" spans="13:13" x14ac:dyDescent="0.25">
      <c r="M13800" s="7"/>
    </row>
    <row r="13801" spans="13:13" x14ac:dyDescent="0.25">
      <c r="M13801" s="7"/>
    </row>
    <row r="13802" spans="13:13" x14ac:dyDescent="0.25">
      <c r="M13802" s="7"/>
    </row>
    <row r="13803" spans="13:13" x14ac:dyDescent="0.25">
      <c r="M13803" s="7"/>
    </row>
    <row r="13804" spans="13:13" x14ac:dyDescent="0.25">
      <c r="M13804" s="7"/>
    </row>
    <row r="13805" spans="13:13" x14ac:dyDescent="0.25">
      <c r="M13805" s="7"/>
    </row>
    <row r="13806" spans="13:13" x14ac:dyDescent="0.25">
      <c r="M13806" s="7"/>
    </row>
    <row r="13807" spans="13:13" x14ac:dyDescent="0.25">
      <c r="M13807" s="7"/>
    </row>
    <row r="13808" spans="13:13" x14ac:dyDescent="0.25">
      <c r="M13808" s="7"/>
    </row>
    <row r="13809" spans="13:13" x14ac:dyDescent="0.25">
      <c r="M13809" s="7"/>
    </row>
    <row r="13810" spans="13:13" x14ac:dyDescent="0.25">
      <c r="M13810" s="7"/>
    </row>
    <row r="13811" spans="13:13" x14ac:dyDescent="0.25">
      <c r="M13811" s="7"/>
    </row>
    <row r="13812" spans="13:13" x14ac:dyDescent="0.25">
      <c r="M13812" s="7"/>
    </row>
    <row r="13813" spans="13:13" x14ac:dyDescent="0.25">
      <c r="M13813" s="7"/>
    </row>
    <row r="13814" spans="13:13" x14ac:dyDescent="0.25">
      <c r="M13814" s="7"/>
    </row>
    <row r="13815" spans="13:13" x14ac:dyDescent="0.25">
      <c r="M13815" s="7"/>
    </row>
    <row r="13816" spans="13:13" x14ac:dyDescent="0.25">
      <c r="M13816" s="7"/>
    </row>
    <row r="13817" spans="13:13" x14ac:dyDescent="0.25">
      <c r="M13817" s="7"/>
    </row>
    <row r="13818" spans="13:13" x14ac:dyDescent="0.25">
      <c r="M13818" s="7"/>
    </row>
    <row r="13819" spans="13:13" x14ac:dyDescent="0.25">
      <c r="M13819" s="7"/>
    </row>
    <row r="13820" spans="13:13" x14ac:dyDescent="0.25">
      <c r="M13820" s="7"/>
    </row>
    <row r="13821" spans="13:13" x14ac:dyDescent="0.25">
      <c r="M13821" s="7"/>
    </row>
    <row r="13822" spans="13:13" x14ac:dyDescent="0.25">
      <c r="M13822" s="7"/>
    </row>
    <row r="13823" spans="13:13" x14ac:dyDescent="0.25">
      <c r="M13823" s="7"/>
    </row>
    <row r="13824" spans="13:13" x14ac:dyDescent="0.25">
      <c r="M13824" s="7"/>
    </row>
    <row r="13825" spans="13:13" x14ac:dyDescent="0.25">
      <c r="M13825" s="7"/>
    </row>
    <row r="13826" spans="13:13" x14ac:dyDescent="0.25">
      <c r="M13826" s="7"/>
    </row>
    <row r="13827" spans="13:13" x14ac:dyDescent="0.25">
      <c r="M13827" s="7"/>
    </row>
    <row r="13828" spans="13:13" x14ac:dyDescent="0.25">
      <c r="M13828" s="7"/>
    </row>
    <row r="13829" spans="13:13" x14ac:dyDescent="0.25">
      <c r="M13829" s="7"/>
    </row>
    <row r="13830" spans="13:13" x14ac:dyDescent="0.25">
      <c r="M13830" s="7"/>
    </row>
    <row r="13831" spans="13:13" x14ac:dyDescent="0.25">
      <c r="M13831" s="7"/>
    </row>
    <row r="13832" spans="13:13" x14ac:dyDescent="0.25">
      <c r="M13832" s="7"/>
    </row>
    <row r="13833" spans="13:13" x14ac:dyDescent="0.25">
      <c r="M13833" s="7"/>
    </row>
    <row r="13834" spans="13:13" x14ac:dyDescent="0.25">
      <c r="M13834" s="7"/>
    </row>
    <row r="13835" spans="13:13" x14ac:dyDescent="0.25">
      <c r="M13835" s="7"/>
    </row>
    <row r="13836" spans="13:13" x14ac:dyDescent="0.25">
      <c r="M13836" s="7"/>
    </row>
    <row r="13837" spans="13:13" x14ac:dyDescent="0.25">
      <c r="M13837" s="7"/>
    </row>
    <row r="13838" spans="13:13" x14ac:dyDescent="0.25">
      <c r="M13838" s="7"/>
    </row>
    <row r="13839" spans="13:13" x14ac:dyDescent="0.25">
      <c r="M13839" s="7"/>
    </row>
    <row r="13840" spans="13:13" x14ac:dyDescent="0.25">
      <c r="M13840" s="7"/>
    </row>
    <row r="13841" spans="13:13" x14ac:dyDescent="0.25">
      <c r="M13841" s="7"/>
    </row>
    <row r="13842" spans="13:13" x14ac:dyDescent="0.25">
      <c r="M13842" s="7"/>
    </row>
    <row r="13843" spans="13:13" x14ac:dyDescent="0.25">
      <c r="M13843" s="7"/>
    </row>
    <row r="13844" spans="13:13" x14ac:dyDescent="0.25">
      <c r="M13844" s="7"/>
    </row>
    <row r="13845" spans="13:13" x14ac:dyDescent="0.25">
      <c r="M13845" s="7"/>
    </row>
    <row r="13846" spans="13:13" x14ac:dyDescent="0.25">
      <c r="M13846" s="7"/>
    </row>
    <row r="13847" spans="13:13" x14ac:dyDescent="0.25">
      <c r="M13847" s="7"/>
    </row>
    <row r="13848" spans="13:13" x14ac:dyDescent="0.25">
      <c r="M13848" s="7"/>
    </row>
    <row r="13849" spans="13:13" x14ac:dyDescent="0.25">
      <c r="M13849" s="7"/>
    </row>
    <row r="13850" spans="13:13" x14ac:dyDescent="0.25">
      <c r="M13850" s="7"/>
    </row>
    <row r="13851" spans="13:13" x14ac:dyDescent="0.25">
      <c r="M13851" s="7"/>
    </row>
    <row r="13852" spans="13:13" x14ac:dyDescent="0.25">
      <c r="M13852" s="7"/>
    </row>
    <row r="13853" spans="13:13" x14ac:dyDescent="0.25">
      <c r="M13853" s="7"/>
    </row>
    <row r="13854" spans="13:13" x14ac:dyDescent="0.25">
      <c r="M13854" s="7"/>
    </row>
    <row r="13855" spans="13:13" x14ac:dyDescent="0.25">
      <c r="M13855" s="7"/>
    </row>
    <row r="13856" spans="13:13" x14ac:dyDescent="0.25">
      <c r="M13856" s="7"/>
    </row>
    <row r="13857" spans="13:13" x14ac:dyDescent="0.25">
      <c r="M13857" s="7"/>
    </row>
    <row r="13858" spans="13:13" x14ac:dyDescent="0.25">
      <c r="M13858" s="7"/>
    </row>
    <row r="13859" spans="13:13" x14ac:dyDescent="0.25">
      <c r="M13859" s="7"/>
    </row>
    <row r="13860" spans="13:13" x14ac:dyDescent="0.25">
      <c r="M13860" s="7"/>
    </row>
    <row r="13861" spans="13:13" x14ac:dyDescent="0.25">
      <c r="M13861" s="7"/>
    </row>
    <row r="13862" spans="13:13" x14ac:dyDescent="0.25">
      <c r="M13862" s="7"/>
    </row>
    <row r="13863" spans="13:13" x14ac:dyDescent="0.25">
      <c r="M13863" s="7"/>
    </row>
    <row r="13864" spans="13:13" x14ac:dyDescent="0.25">
      <c r="M13864" s="7"/>
    </row>
    <row r="13865" spans="13:13" x14ac:dyDescent="0.25">
      <c r="M13865" s="7"/>
    </row>
    <row r="13866" spans="13:13" x14ac:dyDescent="0.25">
      <c r="M13866" s="7"/>
    </row>
    <row r="13867" spans="13:13" x14ac:dyDescent="0.25">
      <c r="M13867" s="7"/>
    </row>
    <row r="13868" spans="13:13" x14ac:dyDescent="0.25">
      <c r="M13868" s="7"/>
    </row>
    <row r="13869" spans="13:13" x14ac:dyDescent="0.25">
      <c r="M13869" s="7"/>
    </row>
    <row r="13870" spans="13:13" x14ac:dyDescent="0.25">
      <c r="M13870" s="7"/>
    </row>
    <row r="13871" spans="13:13" x14ac:dyDescent="0.25">
      <c r="M13871" s="7"/>
    </row>
    <row r="13872" spans="13:13" x14ac:dyDescent="0.25">
      <c r="M13872" s="7"/>
    </row>
    <row r="13873" spans="13:13" x14ac:dyDescent="0.25">
      <c r="M13873" s="7"/>
    </row>
    <row r="13874" spans="13:13" x14ac:dyDescent="0.25">
      <c r="M13874" s="7"/>
    </row>
    <row r="13875" spans="13:13" x14ac:dyDescent="0.25">
      <c r="M13875" s="7"/>
    </row>
    <row r="13876" spans="13:13" x14ac:dyDescent="0.25">
      <c r="M13876" s="7"/>
    </row>
    <row r="13877" spans="13:13" x14ac:dyDescent="0.25">
      <c r="M13877" s="7"/>
    </row>
    <row r="13878" spans="13:13" x14ac:dyDescent="0.25">
      <c r="M13878" s="7"/>
    </row>
    <row r="13879" spans="13:13" x14ac:dyDescent="0.25">
      <c r="M13879" s="7"/>
    </row>
    <row r="13880" spans="13:13" x14ac:dyDescent="0.25">
      <c r="M13880" s="7"/>
    </row>
    <row r="13881" spans="13:13" x14ac:dyDescent="0.25">
      <c r="M13881" s="7"/>
    </row>
    <row r="13882" spans="13:13" x14ac:dyDescent="0.25">
      <c r="M13882" s="7"/>
    </row>
    <row r="13883" spans="13:13" x14ac:dyDescent="0.25">
      <c r="M13883" s="7"/>
    </row>
    <row r="13884" spans="13:13" x14ac:dyDescent="0.25">
      <c r="M13884" s="7"/>
    </row>
    <row r="13885" spans="13:13" x14ac:dyDescent="0.25">
      <c r="M13885" s="7"/>
    </row>
    <row r="13886" spans="13:13" x14ac:dyDescent="0.25">
      <c r="M13886" s="7"/>
    </row>
    <row r="13887" spans="13:13" x14ac:dyDescent="0.25">
      <c r="M13887" s="7"/>
    </row>
    <row r="13888" spans="13:13" x14ac:dyDescent="0.25">
      <c r="M13888" s="7"/>
    </row>
    <row r="13889" spans="13:13" x14ac:dyDescent="0.25">
      <c r="M13889" s="7"/>
    </row>
    <row r="13890" spans="13:13" x14ac:dyDescent="0.25">
      <c r="M13890" s="7"/>
    </row>
    <row r="13891" spans="13:13" x14ac:dyDescent="0.25">
      <c r="M13891" s="7"/>
    </row>
    <row r="13892" spans="13:13" x14ac:dyDescent="0.25">
      <c r="M13892" s="7"/>
    </row>
    <row r="13893" spans="13:13" x14ac:dyDescent="0.25">
      <c r="M13893" s="7"/>
    </row>
    <row r="13894" spans="13:13" x14ac:dyDescent="0.25">
      <c r="M13894" s="7"/>
    </row>
    <row r="13895" spans="13:13" x14ac:dyDescent="0.25">
      <c r="M13895" s="7"/>
    </row>
    <row r="13896" spans="13:13" x14ac:dyDescent="0.25">
      <c r="M13896" s="7"/>
    </row>
    <row r="13897" spans="13:13" x14ac:dyDescent="0.25">
      <c r="M13897" s="7"/>
    </row>
    <row r="13898" spans="13:13" x14ac:dyDescent="0.25">
      <c r="M13898" s="7"/>
    </row>
    <row r="13899" spans="13:13" x14ac:dyDescent="0.25">
      <c r="M13899" s="7"/>
    </row>
    <row r="13900" spans="13:13" x14ac:dyDescent="0.25">
      <c r="M13900" s="7"/>
    </row>
    <row r="13901" spans="13:13" x14ac:dyDescent="0.25">
      <c r="M13901" s="7"/>
    </row>
    <row r="13902" spans="13:13" x14ac:dyDescent="0.25">
      <c r="M13902" s="7"/>
    </row>
    <row r="13903" spans="13:13" x14ac:dyDescent="0.25">
      <c r="M13903" s="7"/>
    </row>
    <row r="13904" spans="13:13" x14ac:dyDescent="0.25">
      <c r="M13904" s="7"/>
    </row>
    <row r="13905" spans="13:13" x14ac:dyDescent="0.25">
      <c r="M13905" s="7"/>
    </row>
    <row r="13906" spans="13:13" x14ac:dyDescent="0.25">
      <c r="M13906" s="7"/>
    </row>
    <row r="13907" spans="13:13" x14ac:dyDescent="0.25">
      <c r="M13907" s="7"/>
    </row>
    <row r="13908" spans="13:13" x14ac:dyDescent="0.25">
      <c r="M13908" s="7"/>
    </row>
    <row r="13909" spans="13:13" x14ac:dyDescent="0.25">
      <c r="M13909" s="7"/>
    </row>
    <row r="13910" spans="13:13" x14ac:dyDescent="0.25">
      <c r="M13910" s="7"/>
    </row>
    <row r="13911" spans="13:13" x14ac:dyDescent="0.25">
      <c r="M13911" s="7"/>
    </row>
    <row r="13912" spans="13:13" x14ac:dyDescent="0.25">
      <c r="M13912" s="7"/>
    </row>
    <row r="13913" spans="13:13" x14ac:dyDescent="0.25">
      <c r="M13913" s="7"/>
    </row>
    <row r="13914" spans="13:13" x14ac:dyDescent="0.25">
      <c r="M13914" s="7"/>
    </row>
    <row r="13915" spans="13:13" x14ac:dyDescent="0.25">
      <c r="M13915" s="7"/>
    </row>
    <row r="13916" spans="13:13" x14ac:dyDescent="0.25">
      <c r="M13916" s="7"/>
    </row>
    <row r="13917" spans="13:13" x14ac:dyDescent="0.25">
      <c r="M13917" s="7"/>
    </row>
    <row r="13918" spans="13:13" x14ac:dyDescent="0.25">
      <c r="M13918" s="7"/>
    </row>
    <row r="13919" spans="13:13" x14ac:dyDescent="0.25">
      <c r="M13919" s="7"/>
    </row>
    <row r="13920" spans="13:13" x14ac:dyDescent="0.25">
      <c r="M13920" s="7"/>
    </row>
    <row r="13921" spans="13:13" x14ac:dyDescent="0.25">
      <c r="M13921" s="7"/>
    </row>
    <row r="13922" spans="13:13" x14ac:dyDescent="0.25">
      <c r="M13922" s="7"/>
    </row>
    <row r="13923" spans="13:13" x14ac:dyDescent="0.25">
      <c r="M13923" s="7"/>
    </row>
    <row r="13924" spans="13:13" x14ac:dyDescent="0.25">
      <c r="M13924" s="7"/>
    </row>
    <row r="13925" spans="13:13" x14ac:dyDescent="0.25">
      <c r="M13925" s="7"/>
    </row>
    <row r="13926" spans="13:13" x14ac:dyDescent="0.25">
      <c r="M13926" s="7"/>
    </row>
    <row r="13927" spans="13:13" x14ac:dyDescent="0.25">
      <c r="M13927" s="7"/>
    </row>
    <row r="13928" spans="13:13" x14ac:dyDescent="0.25">
      <c r="M13928" s="7"/>
    </row>
    <row r="13929" spans="13:13" x14ac:dyDescent="0.25">
      <c r="M13929" s="7"/>
    </row>
    <row r="13930" spans="13:13" x14ac:dyDescent="0.25">
      <c r="M13930" s="7"/>
    </row>
    <row r="13931" spans="13:13" x14ac:dyDescent="0.25">
      <c r="M13931" s="7"/>
    </row>
    <row r="13932" spans="13:13" x14ac:dyDescent="0.25">
      <c r="M13932" s="7"/>
    </row>
    <row r="13933" spans="13:13" x14ac:dyDescent="0.25">
      <c r="M13933" s="7"/>
    </row>
    <row r="13934" spans="13:13" x14ac:dyDescent="0.25">
      <c r="M13934" s="7"/>
    </row>
    <row r="13935" spans="13:13" x14ac:dyDescent="0.25">
      <c r="M13935" s="7"/>
    </row>
    <row r="13936" spans="13:13" x14ac:dyDescent="0.25">
      <c r="M13936" s="7"/>
    </row>
    <row r="13937" spans="13:13" x14ac:dyDescent="0.25">
      <c r="M13937" s="7"/>
    </row>
    <row r="13938" spans="13:13" x14ac:dyDescent="0.25">
      <c r="M13938" s="7"/>
    </row>
    <row r="13939" spans="13:13" x14ac:dyDescent="0.25">
      <c r="M13939" s="7"/>
    </row>
    <row r="13940" spans="13:13" x14ac:dyDescent="0.25">
      <c r="M13940" s="7"/>
    </row>
    <row r="13941" spans="13:13" x14ac:dyDescent="0.25">
      <c r="M13941" s="7"/>
    </row>
    <row r="13942" spans="13:13" x14ac:dyDescent="0.25">
      <c r="M13942" s="7"/>
    </row>
    <row r="13943" spans="13:13" x14ac:dyDescent="0.25">
      <c r="M13943" s="7"/>
    </row>
    <row r="13944" spans="13:13" x14ac:dyDescent="0.25">
      <c r="M13944" s="7"/>
    </row>
    <row r="13945" spans="13:13" x14ac:dyDescent="0.25">
      <c r="M13945" s="7"/>
    </row>
    <row r="13946" spans="13:13" x14ac:dyDescent="0.25">
      <c r="M13946" s="7"/>
    </row>
    <row r="13947" spans="13:13" x14ac:dyDescent="0.25">
      <c r="M13947" s="7"/>
    </row>
    <row r="13948" spans="13:13" x14ac:dyDescent="0.25">
      <c r="M13948" s="7"/>
    </row>
    <row r="13949" spans="13:13" x14ac:dyDescent="0.25">
      <c r="M13949" s="7"/>
    </row>
    <row r="13950" spans="13:13" x14ac:dyDescent="0.25">
      <c r="M13950" s="7"/>
    </row>
    <row r="13951" spans="13:13" x14ac:dyDescent="0.25">
      <c r="M13951" s="7"/>
    </row>
    <row r="13952" spans="13:13" x14ac:dyDescent="0.25">
      <c r="M13952" s="7"/>
    </row>
    <row r="13953" spans="13:13" x14ac:dyDescent="0.25">
      <c r="M13953" s="7"/>
    </row>
    <row r="13954" spans="13:13" x14ac:dyDescent="0.25">
      <c r="M13954" s="7"/>
    </row>
    <row r="13955" spans="13:13" x14ac:dyDescent="0.25">
      <c r="M13955" s="7"/>
    </row>
    <row r="13956" spans="13:13" x14ac:dyDescent="0.25">
      <c r="M13956" s="7"/>
    </row>
    <row r="13957" spans="13:13" x14ac:dyDescent="0.25">
      <c r="M13957" s="7"/>
    </row>
    <row r="13958" spans="13:13" x14ac:dyDescent="0.25">
      <c r="M13958" s="7"/>
    </row>
    <row r="13959" spans="13:13" x14ac:dyDescent="0.25">
      <c r="M13959" s="7"/>
    </row>
    <row r="13960" spans="13:13" x14ac:dyDescent="0.25">
      <c r="M13960" s="7"/>
    </row>
    <row r="13961" spans="13:13" x14ac:dyDescent="0.25">
      <c r="M13961" s="7"/>
    </row>
    <row r="13962" spans="13:13" x14ac:dyDescent="0.25">
      <c r="M13962" s="7"/>
    </row>
    <row r="13963" spans="13:13" x14ac:dyDescent="0.25">
      <c r="M13963" s="7"/>
    </row>
    <row r="13964" spans="13:13" x14ac:dyDescent="0.25">
      <c r="M13964" s="7"/>
    </row>
    <row r="13965" spans="13:13" x14ac:dyDescent="0.25">
      <c r="M13965" s="7"/>
    </row>
    <row r="13966" spans="13:13" x14ac:dyDescent="0.25">
      <c r="M13966" s="7"/>
    </row>
    <row r="13967" spans="13:13" x14ac:dyDescent="0.25">
      <c r="M13967" s="7"/>
    </row>
    <row r="13968" spans="13:13" x14ac:dyDescent="0.25">
      <c r="M13968" s="7"/>
    </row>
    <row r="13969" spans="13:13" x14ac:dyDescent="0.25">
      <c r="M13969" s="7"/>
    </row>
    <row r="13970" spans="13:13" x14ac:dyDescent="0.25">
      <c r="M13970" s="7"/>
    </row>
    <row r="13971" spans="13:13" x14ac:dyDescent="0.25">
      <c r="M13971" s="7"/>
    </row>
    <row r="13972" spans="13:13" x14ac:dyDescent="0.25">
      <c r="M13972" s="7"/>
    </row>
    <row r="13973" spans="13:13" x14ac:dyDescent="0.25">
      <c r="M13973" s="7"/>
    </row>
    <row r="13974" spans="13:13" x14ac:dyDescent="0.25">
      <c r="M13974" s="7"/>
    </row>
    <row r="13975" spans="13:13" x14ac:dyDescent="0.25">
      <c r="M13975" s="7"/>
    </row>
    <row r="13976" spans="13:13" x14ac:dyDescent="0.25">
      <c r="M13976" s="7"/>
    </row>
    <row r="13977" spans="13:13" x14ac:dyDescent="0.25">
      <c r="M13977" s="7"/>
    </row>
    <row r="13978" spans="13:13" x14ac:dyDescent="0.25">
      <c r="M13978" s="7"/>
    </row>
    <row r="13979" spans="13:13" x14ac:dyDescent="0.25">
      <c r="M13979" s="7"/>
    </row>
    <row r="13980" spans="13:13" x14ac:dyDescent="0.25">
      <c r="M13980" s="7"/>
    </row>
    <row r="13981" spans="13:13" x14ac:dyDescent="0.25">
      <c r="M13981" s="7"/>
    </row>
    <row r="13982" spans="13:13" x14ac:dyDescent="0.25">
      <c r="M13982" s="7"/>
    </row>
    <row r="13983" spans="13:13" x14ac:dyDescent="0.25">
      <c r="M13983" s="7"/>
    </row>
    <row r="13984" spans="13:13" x14ac:dyDescent="0.25">
      <c r="M13984" s="7"/>
    </row>
    <row r="13985" spans="13:13" x14ac:dyDescent="0.25">
      <c r="M13985" s="7"/>
    </row>
    <row r="13986" spans="13:13" x14ac:dyDescent="0.25">
      <c r="M13986" s="7"/>
    </row>
    <row r="13987" spans="13:13" x14ac:dyDescent="0.25">
      <c r="M13987" s="7"/>
    </row>
    <row r="13988" spans="13:13" x14ac:dyDescent="0.25">
      <c r="M13988" s="7"/>
    </row>
    <row r="13989" spans="13:13" x14ac:dyDescent="0.25">
      <c r="M13989" s="7"/>
    </row>
    <row r="13990" spans="13:13" x14ac:dyDescent="0.25">
      <c r="M13990" s="7"/>
    </row>
    <row r="13991" spans="13:13" x14ac:dyDescent="0.25">
      <c r="M13991" s="7"/>
    </row>
    <row r="13992" spans="13:13" x14ac:dyDescent="0.25">
      <c r="M13992" s="7"/>
    </row>
    <row r="13993" spans="13:13" x14ac:dyDescent="0.25">
      <c r="M13993" s="7"/>
    </row>
    <row r="13994" spans="13:13" x14ac:dyDescent="0.25">
      <c r="M13994" s="7"/>
    </row>
    <row r="13995" spans="13:13" x14ac:dyDescent="0.25">
      <c r="M13995" s="7"/>
    </row>
    <row r="13996" spans="13:13" x14ac:dyDescent="0.25">
      <c r="M13996" s="7"/>
    </row>
    <row r="13997" spans="13:13" x14ac:dyDescent="0.25">
      <c r="M13997" s="7"/>
    </row>
    <row r="13998" spans="13:13" x14ac:dyDescent="0.25">
      <c r="M13998" s="7"/>
    </row>
    <row r="13999" spans="13:13" x14ac:dyDescent="0.25">
      <c r="M13999" s="7"/>
    </row>
    <row r="14000" spans="13:13" x14ac:dyDescent="0.25">
      <c r="M14000" s="7"/>
    </row>
    <row r="14001" spans="13:13" x14ac:dyDescent="0.25">
      <c r="M14001" s="7"/>
    </row>
    <row r="14002" spans="13:13" x14ac:dyDescent="0.25">
      <c r="M14002" s="7"/>
    </row>
    <row r="14003" spans="13:13" x14ac:dyDescent="0.25">
      <c r="M14003" s="7"/>
    </row>
    <row r="14004" spans="13:13" x14ac:dyDescent="0.25">
      <c r="M14004" s="7"/>
    </row>
    <row r="14005" spans="13:13" x14ac:dyDescent="0.25">
      <c r="M14005" s="7"/>
    </row>
    <row r="14006" spans="13:13" x14ac:dyDescent="0.25">
      <c r="M14006" s="7"/>
    </row>
    <row r="14007" spans="13:13" x14ac:dyDescent="0.25">
      <c r="M14007" s="7"/>
    </row>
    <row r="14008" spans="13:13" x14ac:dyDescent="0.25">
      <c r="M14008" s="7"/>
    </row>
    <row r="14009" spans="13:13" x14ac:dyDescent="0.25">
      <c r="M14009" s="7"/>
    </row>
    <row r="14010" spans="13:13" x14ac:dyDescent="0.25">
      <c r="M14010" s="7"/>
    </row>
    <row r="14011" spans="13:13" x14ac:dyDescent="0.25">
      <c r="M14011" s="7"/>
    </row>
    <row r="14012" spans="13:13" x14ac:dyDescent="0.25">
      <c r="M14012" s="7"/>
    </row>
    <row r="14013" spans="13:13" x14ac:dyDescent="0.25">
      <c r="M14013" s="7"/>
    </row>
    <row r="14014" spans="13:13" x14ac:dyDescent="0.25">
      <c r="M14014" s="7"/>
    </row>
    <row r="14015" spans="13:13" x14ac:dyDescent="0.25">
      <c r="M14015" s="7"/>
    </row>
    <row r="14016" spans="13:13" x14ac:dyDescent="0.25">
      <c r="M14016" s="7"/>
    </row>
    <row r="14017" spans="13:13" x14ac:dyDescent="0.25">
      <c r="M14017" s="7"/>
    </row>
    <row r="14018" spans="13:13" x14ac:dyDescent="0.25">
      <c r="M14018" s="7"/>
    </row>
    <row r="14019" spans="13:13" x14ac:dyDescent="0.25">
      <c r="M14019" s="7"/>
    </row>
    <row r="14020" spans="13:13" x14ac:dyDescent="0.25">
      <c r="M14020" s="7"/>
    </row>
    <row r="14021" spans="13:13" x14ac:dyDescent="0.25">
      <c r="M14021" s="7"/>
    </row>
    <row r="14022" spans="13:13" x14ac:dyDescent="0.25">
      <c r="M14022" s="7"/>
    </row>
    <row r="14023" spans="13:13" x14ac:dyDescent="0.25">
      <c r="M14023" s="7"/>
    </row>
    <row r="14024" spans="13:13" x14ac:dyDescent="0.25">
      <c r="M14024" s="7"/>
    </row>
    <row r="14025" spans="13:13" x14ac:dyDescent="0.25">
      <c r="M14025" s="7"/>
    </row>
    <row r="14026" spans="13:13" x14ac:dyDescent="0.25">
      <c r="M14026" s="7"/>
    </row>
    <row r="14027" spans="13:13" x14ac:dyDescent="0.25">
      <c r="M14027" s="7"/>
    </row>
    <row r="14028" spans="13:13" x14ac:dyDescent="0.25">
      <c r="M14028" s="7"/>
    </row>
    <row r="14029" spans="13:13" x14ac:dyDescent="0.25">
      <c r="M14029" s="7"/>
    </row>
    <row r="14030" spans="13:13" x14ac:dyDescent="0.25">
      <c r="M14030" s="7"/>
    </row>
    <row r="14031" spans="13:13" x14ac:dyDescent="0.25">
      <c r="M14031" s="7"/>
    </row>
    <row r="14032" spans="13:13" x14ac:dyDescent="0.25">
      <c r="M14032" s="7"/>
    </row>
    <row r="14033" spans="13:13" x14ac:dyDescent="0.25">
      <c r="M14033" s="7"/>
    </row>
    <row r="14034" spans="13:13" x14ac:dyDescent="0.25">
      <c r="M14034" s="7"/>
    </row>
    <row r="14035" spans="13:13" x14ac:dyDescent="0.25">
      <c r="M14035" s="7"/>
    </row>
    <row r="14036" spans="13:13" x14ac:dyDescent="0.25">
      <c r="M14036" s="7"/>
    </row>
    <row r="14037" spans="13:13" x14ac:dyDescent="0.25">
      <c r="M14037" s="7"/>
    </row>
    <row r="14038" spans="13:13" x14ac:dyDescent="0.25">
      <c r="M14038" s="7"/>
    </row>
    <row r="14039" spans="13:13" x14ac:dyDescent="0.25">
      <c r="M14039" s="7"/>
    </row>
    <row r="14040" spans="13:13" x14ac:dyDescent="0.25">
      <c r="M14040" s="7"/>
    </row>
    <row r="14041" spans="13:13" x14ac:dyDescent="0.25">
      <c r="M14041" s="7"/>
    </row>
    <row r="14042" spans="13:13" x14ac:dyDescent="0.25">
      <c r="M14042" s="7"/>
    </row>
    <row r="14043" spans="13:13" x14ac:dyDescent="0.25">
      <c r="M14043" s="7"/>
    </row>
    <row r="14044" spans="13:13" x14ac:dyDescent="0.25">
      <c r="M14044" s="7"/>
    </row>
    <row r="14045" spans="13:13" x14ac:dyDescent="0.25">
      <c r="M14045" s="7"/>
    </row>
    <row r="14046" spans="13:13" x14ac:dyDescent="0.25">
      <c r="M14046" s="7"/>
    </row>
    <row r="14047" spans="13:13" x14ac:dyDescent="0.25">
      <c r="M14047" s="7"/>
    </row>
    <row r="14048" spans="13:13" x14ac:dyDescent="0.25">
      <c r="M14048" s="7"/>
    </row>
    <row r="14049" spans="13:13" x14ac:dyDescent="0.25">
      <c r="M14049" s="7"/>
    </row>
    <row r="14050" spans="13:13" x14ac:dyDescent="0.25">
      <c r="M14050" s="7"/>
    </row>
    <row r="14051" spans="13:13" x14ac:dyDescent="0.25">
      <c r="M14051" s="7"/>
    </row>
    <row r="14052" spans="13:13" x14ac:dyDescent="0.25">
      <c r="M14052" s="7"/>
    </row>
    <row r="14053" spans="13:13" x14ac:dyDescent="0.25">
      <c r="M14053" s="7"/>
    </row>
    <row r="14054" spans="13:13" x14ac:dyDescent="0.25">
      <c r="M14054" s="7"/>
    </row>
    <row r="14055" spans="13:13" x14ac:dyDescent="0.25">
      <c r="M14055" s="7"/>
    </row>
    <row r="14056" spans="13:13" x14ac:dyDescent="0.25">
      <c r="M14056" s="7"/>
    </row>
    <row r="14057" spans="13:13" x14ac:dyDescent="0.25">
      <c r="M14057" s="7"/>
    </row>
    <row r="14058" spans="13:13" x14ac:dyDescent="0.25">
      <c r="M14058" s="7"/>
    </row>
    <row r="14059" spans="13:13" x14ac:dyDescent="0.25">
      <c r="M14059" s="7"/>
    </row>
    <row r="14060" spans="13:13" x14ac:dyDescent="0.25">
      <c r="M14060" s="7"/>
    </row>
    <row r="14061" spans="13:13" x14ac:dyDescent="0.25">
      <c r="M14061" s="7"/>
    </row>
    <row r="14062" spans="13:13" x14ac:dyDescent="0.25">
      <c r="M14062" s="7"/>
    </row>
    <row r="14063" spans="13:13" x14ac:dyDescent="0.25">
      <c r="M14063" s="7"/>
    </row>
    <row r="14064" spans="13:13" x14ac:dyDescent="0.25">
      <c r="M14064" s="7"/>
    </row>
    <row r="14065" spans="13:13" x14ac:dyDescent="0.25">
      <c r="M14065" s="7"/>
    </row>
    <row r="14066" spans="13:13" x14ac:dyDescent="0.25">
      <c r="M14066" s="7"/>
    </row>
    <row r="14067" spans="13:13" x14ac:dyDescent="0.25">
      <c r="M14067" s="7"/>
    </row>
    <row r="14068" spans="13:13" x14ac:dyDescent="0.25">
      <c r="M14068" s="7"/>
    </row>
    <row r="14069" spans="13:13" x14ac:dyDescent="0.25">
      <c r="M14069" s="7"/>
    </row>
    <row r="14070" spans="13:13" x14ac:dyDescent="0.25">
      <c r="M14070" s="7"/>
    </row>
    <row r="14071" spans="13:13" x14ac:dyDescent="0.25">
      <c r="M14071" s="7"/>
    </row>
    <row r="14072" spans="13:13" x14ac:dyDescent="0.25">
      <c r="M14072" s="7"/>
    </row>
    <row r="14073" spans="13:13" x14ac:dyDescent="0.25">
      <c r="M14073" s="7"/>
    </row>
    <row r="14074" spans="13:13" x14ac:dyDescent="0.25">
      <c r="M14074" s="7"/>
    </row>
    <row r="14075" spans="13:13" x14ac:dyDescent="0.25">
      <c r="M14075" s="7"/>
    </row>
    <row r="14076" spans="13:13" x14ac:dyDescent="0.25">
      <c r="M14076" s="7"/>
    </row>
    <row r="14077" spans="13:13" x14ac:dyDescent="0.25">
      <c r="M14077" s="7"/>
    </row>
    <row r="14078" spans="13:13" x14ac:dyDescent="0.25">
      <c r="M14078" s="7"/>
    </row>
    <row r="14079" spans="13:13" x14ac:dyDescent="0.25">
      <c r="M14079" s="7"/>
    </row>
    <row r="14080" spans="13:13" x14ac:dyDescent="0.25">
      <c r="M14080" s="7"/>
    </row>
    <row r="14081" spans="13:13" x14ac:dyDescent="0.25">
      <c r="M14081" s="7"/>
    </row>
    <row r="14082" spans="13:13" x14ac:dyDescent="0.25">
      <c r="M14082" s="7"/>
    </row>
    <row r="14083" spans="13:13" x14ac:dyDescent="0.25">
      <c r="M14083" s="7"/>
    </row>
    <row r="14084" spans="13:13" x14ac:dyDescent="0.25">
      <c r="M14084" s="7"/>
    </row>
    <row r="14085" spans="13:13" x14ac:dyDescent="0.25">
      <c r="M14085" s="7"/>
    </row>
    <row r="14086" spans="13:13" x14ac:dyDescent="0.25">
      <c r="M14086" s="7"/>
    </row>
    <row r="14087" spans="13:13" x14ac:dyDescent="0.25">
      <c r="M14087" s="7"/>
    </row>
    <row r="14088" spans="13:13" x14ac:dyDescent="0.25">
      <c r="M14088" s="7"/>
    </row>
    <row r="14089" spans="13:13" x14ac:dyDescent="0.25">
      <c r="M14089" s="7"/>
    </row>
    <row r="14090" spans="13:13" x14ac:dyDescent="0.25">
      <c r="M14090" s="7"/>
    </row>
    <row r="14091" spans="13:13" x14ac:dyDescent="0.25">
      <c r="M14091" s="7"/>
    </row>
    <row r="14092" spans="13:13" x14ac:dyDescent="0.25">
      <c r="M14092" s="7"/>
    </row>
    <row r="14093" spans="13:13" x14ac:dyDescent="0.25">
      <c r="M14093" s="7"/>
    </row>
    <row r="14094" spans="13:13" x14ac:dyDescent="0.25">
      <c r="M14094" s="7"/>
    </row>
    <row r="14095" spans="13:13" x14ac:dyDescent="0.25">
      <c r="M14095" s="7"/>
    </row>
    <row r="14096" spans="13:13" x14ac:dyDescent="0.25">
      <c r="M14096" s="7"/>
    </row>
    <row r="14097" spans="13:13" x14ac:dyDescent="0.25">
      <c r="M14097" s="7"/>
    </row>
    <row r="14098" spans="13:13" x14ac:dyDescent="0.25">
      <c r="M14098" s="7"/>
    </row>
    <row r="14099" spans="13:13" x14ac:dyDescent="0.25">
      <c r="M14099" s="7"/>
    </row>
    <row r="14100" spans="13:13" x14ac:dyDescent="0.25">
      <c r="M14100" s="7"/>
    </row>
    <row r="14101" spans="13:13" x14ac:dyDescent="0.25">
      <c r="M14101" s="7"/>
    </row>
    <row r="14102" spans="13:13" x14ac:dyDescent="0.25">
      <c r="M14102" s="7"/>
    </row>
    <row r="14103" spans="13:13" x14ac:dyDescent="0.25">
      <c r="M14103" s="7"/>
    </row>
    <row r="14104" spans="13:13" x14ac:dyDescent="0.25">
      <c r="M14104" s="7"/>
    </row>
    <row r="14105" spans="13:13" x14ac:dyDescent="0.25">
      <c r="M14105" s="7"/>
    </row>
    <row r="14106" spans="13:13" x14ac:dyDescent="0.25">
      <c r="M14106" s="7"/>
    </row>
    <row r="14107" spans="13:13" x14ac:dyDescent="0.25">
      <c r="M14107" s="7"/>
    </row>
    <row r="14108" spans="13:13" x14ac:dyDescent="0.25">
      <c r="M14108" s="7"/>
    </row>
    <row r="14109" spans="13:13" x14ac:dyDescent="0.25">
      <c r="M14109" s="7"/>
    </row>
    <row r="14110" spans="13:13" x14ac:dyDescent="0.25">
      <c r="M14110" s="7"/>
    </row>
    <row r="14111" spans="13:13" x14ac:dyDescent="0.25">
      <c r="M14111" s="7"/>
    </row>
    <row r="14112" spans="13:13" x14ac:dyDescent="0.25">
      <c r="M14112" s="7"/>
    </row>
    <row r="14113" spans="13:13" x14ac:dyDescent="0.25">
      <c r="M14113" s="7"/>
    </row>
    <row r="14114" spans="13:13" x14ac:dyDescent="0.25">
      <c r="M14114" s="7"/>
    </row>
    <row r="14115" spans="13:13" x14ac:dyDescent="0.25">
      <c r="M14115" s="7"/>
    </row>
    <row r="14116" spans="13:13" x14ac:dyDescent="0.25">
      <c r="M14116" s="7"/>
    </row>
    <row r="14117" spans="13:13" x14ac:dyDescent="0.25">
      <c r="M14117" s="7"/>
    </row>
    <row r="14118" spans="13:13" x14ac:dyDescent="0.25">
      <c r="M14118" s="7"/>
    </row>
    <row r="14119" spans="13:13" x14ac:dyDescent="0.25">
      <c r="M14119" s="7"/>
    </row>
    <row r="14120" spans="13:13" x14ac:dyDescent="0.25">
      <c r="M14120" s="7"/>
    </row>
    <row r="14121" spans="13:13" x14ac:dyDescent="0.25">
      <c r="M14121" s="7"/>
    </row>
    <row r="14122" spans="13:13" x14ac:dyDescent="0.25">
      <c r="M14122" s="7"/>
    </row>
    <row r="14123" spans="13:13" x14ac:dyDescent="0.25">
      <c r="M14123" s="7"/>
    </row>
    <row r="14124" spans="13:13" x14ac:dyDescent="0.25">
      <c r="M14124" s="7"/>
    </row>
    <row r="14125" spans="13:13" x14ac:dyDescent="0.25">
      <c r="M14125" s="7"/>
    </row>
    <row r="14126" spans="13:13" x14ac:dyDescent="0.25">
      <c r="M14126" s="7"/>
    </row>
    <row r="14127" spans="13:13" x14ac:dyDescent="0.25">
      <c r="M14127" s="7"/>
    </row>
    <row r="14128" spans="13:13" x14ac:dyDescent="0.25">
      <c r="M14128" s="7"/>
    </row>
    <row r="14129" spans="13:13" x14ac:dyDescent="0.25">
      <c r="M14129" s="7"/>
    </row>
    <row r="14130" spans="13:13" x14ac:dyDescent="0.25">
      <c r="M14130" s="7"/>
    </row>
    <row r="14131" spans="13:13" x14ac:dyDescent="0.25">
      <c r="M14131" s="7"/>
    </row>
    <row r="14132" spans="13:13" x14ac:dyDescent="0.25">
      <c r="M14132" s="7"/>
    </row>
    <row r="14133" spans="13:13" x14ac:dyDescent="0.25">
      <c r="M14133" s="7"/>
    </row>
    <row r="14134" spans="13:13" x14ac:dyDescent="0.25">
      <c r="M14134" s="7"/>
    </row>
    <row r="14135" spans="13:13" x14ac:dyDescent="0.25">
      <c r="M14135" s="7"/>
    </row>
    <row r="14136" spans="13:13" x14ac:dyDescent="0.25">
      <c r="M14136" s="7"/>
    </row>
    <row r="14137" spans="13:13" x14ac:dyDescent="0.25">
      <c r="M14137" s="7"/>
    </row>
    <row r="14138" spans="13:13" x14ac:dyDescent="0.25">
      <c r="M14138" s="7"/>
    </row>
    <row r="14139" spans="13:13" x14ac:dyDescent="0.25">
      <c r="M14139" s="7"/>
    </row>
    <row r="14140" spans="13:13" x14ac:dyDescent="0.25">
      <c r="M14140" s="7"/>
    </row>
    <row r="14141" spans="13:13" x14ac:dyDescent="0.25">
      <c r="M14141" s="7"/>
    </row>
    <row r="14142" spans="13:13" x14ac:dyDescent="0.25">
      <c r="M14142" s="7"/>
    </row>
    <row r="14143" spans="13:13" x14ac:dyDescent="0.25">
      <c r="M14143" s="7"/>
    </row>
    <row r="14144" spans="13:13" x14ac:dyDescent="0.25">
      <c r="M14144" s="7"/>
    </row>
    <row r="14145" spans="13:13" x14ac:dyDescent="0.25">
      <c r="M14145" s="7"/>
    </row>
    <row r="14146" spans="13:13" x14ac:dyDescent="0.25">
      <c r="M14146" s="7"/>
    </row>
    <row r="14147" spans="13:13" x14ac:dyDescent="0.25">
      <c r="M14147" s="7"/>
    </row>
    <row r="14148" spans="13:13" x14ac:dyDescent="0.25">
      <c r="M14148" s="7"/>
    </row>
    <row r="14149" spans="13:13" x14ac:dyDescent="0.25">
      <c r="M14149" s="7"/>
    </row>
    <row r="14150" spans="13:13" x14ac:dyDescent="0.25">
      <c r="M14150" s="7"/>
    </row>
    <row r="14151" spans="13:13" x14ac:dyDescent="0.25">
      <c r="M14151" s="7"/>
    </row>
    <row r="14152" spans="13:13" x14ac:dyDescent="0.25">
      <c r="M14152" s="7"/>
    </row>
    <row r="14153" spans="13:13" x14ac:dyDescent="0.25">
      <c r="M14153" s="7"/>
    </row>
    <row r="14154" spans="13:13" x14ac:dyDescent="0.25">
      <c r="M14154" s="7"/>
    </row>
    <row r="14155" spans="13:13" x14ac:dyDescent="0.25">
      <c r="M14155" s="7"/>
    </row>
    <row r="14156" spans="13:13" x14ac:dyDescent="0.25">
      <c r="M14156" s="7"/>
    </row>
    <row r="14157" spans="13:13" x14ac:dyDescent="0.25">
      <c r="M14157" s="7"/>
    </row>
    <row r="14158" spans="13:13" x14ac:dyDescent="0.25">
      <c r="M14158" s="7"/>
    </row>
    <row r="14159" spans="13:13" x14ac:dyDescent="0.25">
      <c r="M14159" s="7"/>
    </row>
    <row r="14160" spans="13:13" x14ac:dyDescent="0.25">
      <c r="M14160" s="7"/>
    </row>
    <row r="14161" spans="13:13" x14ac:dyDescent="0.25">
      <c r="M14161" s="7"/>
    </row>
    <row r="14162" spans="13:13" x14ac:dyDescent="0.25">
      <c r="M14162" s="7"/>
    </row>
    <row r="14163" spans="13:13" x14ac:dyDescent="0.25">
      <c r="M14163" s="7"/>
    </row>
    <row r="14164" spans="13:13" x14ac:dyDescent="0.25">
      <c r="M14164" s="7"/>
    </row>
    <row r="14165" spans="13:13" x14ac:dyDescent="0.25">
      <c r="M14165" s="7"/>
    </row>
    <row r="14166" spans="13:13" x14ac:dyDescent="0.25">
      <c r="M14166" s="7"/>
    </row>
    <row r="14167" spans="13:13" x14ac:dyDescent="0.25">
      <c r="M14167" s="7"/>
    </row>
    <row r="14168" spans="13:13" x14ac:dyDescent="0.25">
      <c r="M14168" s="7"/>
    </row>
    <row r="14169" spans="13:13" x14ac:dyDescent="0.25">
      <c r="M14169" s="7"/>
    </row>
    <row r="14170" spans="13:13" x14ac:dyDescent="0.25">
      <c r="M14170" s="7"/>
    </row>
    <row r="14171" spans="13:13" x14ac:dyDescent="0.25">
      <c r="M14171" s="7"/>
    </row>
    <row r="14172" spans="13:13" x14ac:dyDescent="0.25">
      <c r="M14172" s="7"/>
    </row>
    <row r="14173" spans="13:13" x14ac:dyDescent="0.25">
      <c r="M14173" s="7"/>
    </row>
    <row r="14174" spans="13:13" x14ac:dyDescent="0.25">
      <c r="M14174" s="7"/>
    </row>
    <row r="14175" spans="13:13" x14ac:dyDescent="0.25">
      <c r="M14175" s="7"/>
    </row>
    <row r="14176" spans="13:13" x14ac:dyDescent="0.25">
      <c r="M14176" s="7"/>
    </row>
    <row r="14177" spans="13:13" x14ac:dyDescent="0.25">
      <c r="M14177" s="7"/>
    </row>
    <row r="14178" spans="13:13" x14ac:dyDescent="0.25">
      <c r="M14178" s="7"/>
    </row>
    <row r="14179" spans="13:13" x14ac:dyDescent="0.25">
      <c r="M14179" s="7"/>
    </row>
    <row r="14180" spans="13:13" x14ac:dyDescent="0.25">
      <c r="M14180" s="7"/>
    </row>
    <row r="14181" spans="13:13" x14ac:dyDescent="0.25">
      <c r="M14181" s="7"/>
    </row>
    <row r="14182" spans="13:13" x14ac:dyDescent="0.25">
      <c r="M14182" s="7"/>
    </row>
    <row r="14183" spans="13:13" x14ac:dyDescent="0.25">
      <c r="M14183" s="7"/>
    </row>
    <row r="14184" spans="13:13" x14ac:dyDescent="0.25">
      <c r="M14184" s="7"/>
    </row>
    <row r="14185" spans="13:13" x14ac:dyDescent="0.25">
      <c r="M14185" s="7"/>
    </row>
    <row r="14186" spans="13:13" x14ac:dyDescent="0.25">
      <c r="M14186" s="7"/>
    </row>
    <row r="14187" spans="13:13" x14ac:dyDescent="0.25">
      <c r="M14187" s="7"/>
    </row>
    <row r="14188" spans="13:13" x14ac:dyDescent="0.25">
      <c r="M14188" s="7"/>
    </row>
    <row r="14189" spans="13:13" x14ac:dyDescent="0.25">
      <c r="M14189" s="7"/>
    </row>
    <row r="14190" spans="13:13" x14ac:dyDescent="0.25">
      <c r="M14190" s="7"/>
    </row>
    <row r="14191" spans="13:13" x14ac:dyDescent="0.25">
      <c r="M14191" s="7"/>
    </row>
    <row r="14192" spans="13:13" x14ac:dyDescent="0.25">
      <c r="M14192" s="7"/>
    </row>
    <row r="14193" spans="13:13" x14ac:dyDescent="0.25">
      <c r="M14193" s="7"/>
    </row>
    <row r="14194" spans="13:13" x14ac:dyDescent="0.25">
      <c r="M14194" s="7"/>
    </row>
    <row r="14195" spans="13:13" x14ac:dyDescent="0.25">
      <c r="M14195" s="7"/>
    </row>
    <row r="14196" spans="13:13" x14ac:dyDescent="0.25">
      <c r="M14196" s="7"/>
    </row>
    <row r="14197" spans="13:13" x14ac:dyDescent="0.25">
      <c r="M14197" s="7"/>
    </row>
    <row r="14198" spans="13:13" x14ac:dyDescent="0.25">
      <c r="M14198" s="7"/>
    </row>
    <row r="14199" spans="13:13" x14ac:dyDescent="0.25">
      <c r="M14199" s="7"/>
    </row>
    <row r="14200" spans="13:13" x14ac:dyDescent="0.25">
      <c r="M14200" s="7"/>
    </row>
    <row r="14201" spans="13:13" x14ac:dyDescent="0.25">
      <c r="M14201" s="7"/>
    </row>
    <row r="14202" spans="13:13" x14ac:dyDescent="0.25">
      <c r="M14202" s="7"/>
    </row>
    <row r="14203" spans="13:13" x14ac:dyDescent="0.25">
      <c r="M14203" s="7"/>
    </row>
    <row r="14204" spans="13:13" x14ac:dyDescent="0.25">
      <c r="M14204" s="7"/>
    </row>
    <row r="14205" spans="13:13" x14ac:dyDescent="0.25">
      <c r="M14205" s="7"/>
    </row>
    <row r="14206" spans="13:13" x14ac:dyDescent="0.25">
      <c r="M14206" s="7"/>
    </row>
    <row r="14207" spans="13:13" x14ac:dyDescent="0.25">
      <c r="M14207" s="7"/>
    </row>
    <row r="14208" spans="13:13" x14ac:dyDescent="0.25">
      <c r="M14208" s="7"/>
    </row>
    <row r="14209" spans="13:13" x14ac:dyDescent="0.25">
      <c r="M14209" s="7"/>
    </row>
    <row r="14210" spans="13:13" x14ac:dyDescent="0.25">
      <c r="M14210" s="7"/>
    </row>
    <row r="14211" spans="13:13" x14ac:dyDescent="0.25">
      <c r="M14211" s="7"/>
    </row>
    <row r="14212" spans="13:13" x14ac:dyDescent="0.25">
      <c r="M14212" s="7"/>
    </row>
    <row r="14213" spans="13:13" x14ac:dyDescent="0.25">
      <c r="M14213" s="7"/>
    </row>
    <row r="14214" spans="13:13" x14ac:dyDescent="0.25">
      <c r="M14214" s="7"/>
    </row>
    <row r="14215" spans="13:13" x14ac:dyDescent="0.25">
      <c r="M14215" s="7"/>
    </row>
    <row r="14216" spans="13:13" x14ac:dyDescent="0.25">
      <c r="M14216" s="7"/>
    </row>
    <row r="14217" spans="13:13" x14ac:dyDescent="0.25">
      <c r="M14217" s="7"/>
    </row>
    <row r="14218" spans="13:13" x14ac:dyDescent="0.25">
      <c r="M14218" s="7"/>
    </row>
    <row r="14219" spans="13:13" x14ac:dyDescent="0.25">
      <c r="M14219" s="7"/>
    </row>
    <row r="14220" spans="13:13" x14ac:dyDescent="0.25">
      <c r="M14220" s="7"/>
    </row>
    <row r="14221" spans="13:13" x14ac:dyDescent="0.25">
      <c r="M14221" s="7"/>
    </row>
    <row r="14222" spans="13:13" x14ac:dyDescent="0.25">
      <c r="M14222" s="7"/>
    </row>
    <row r="14223" spans="13:13" x14ac:dyDescent="0.25">
      <c r="M14223" s="7"/>
    </row>
    <row r="14224" spans="13:13" x14ac:dyDescent="0.25">
      <c r="M14224" s="7"/>
    </row>
    <row r="14225" spans="13:13" x14ac:dyDescent="0.25">
      <c r="M14225" s="7"/>
    </row>
    <row r="14226" spans="13:13" x14ac:dyDescent="0.25">
      <c r="M14226" s="7"/>
    </row>
    <row r="14227" spans="13:13" x14ac:dyDescent="0.25">
      <c r="M14227" s="7"/>
    </row>
    <row r="14228" spans="13:13" x14ac:dyDescent="0.25">
      <c r="M14228" s="7"/>
    </row>
    <row r="14229" spans="13:13" x14ac:dyDescent="0.25">
      <c r="M14229" s="7"/>
    </row>
    <row r="14230" spans="13:13" x14ac:dyDescent="0.25">
      <c r="M14230" s="7"/>
    </row>
    <row r="14231" spans="13:13" x14ac:dyDescent="0.25">
      <c r="M14231" s="7"/>
    </row>
    <row r="14232" spans="13:13" x14ac:dyDescent="0.25">
      <c r="M14232" s="7"/>
    </row>
    <row r="14233" spans="13:13" x14ac:dyDescent="0.25">
      <c r="M14233" s="7"/>
    </row>
    <row r="14234" spans="13:13" x14ac:dyDescent="0.25">
      <c r="M14234" s="7"/>
    </row>
    <row r="14235" spans="13:13" x14ac:dyDescent="0.25">
      <c r="M14235" s="7"/>
    </row>
    <row r="14236" spans="13:13" x14ac:dyDescent="0.25">
      <c r="M14236" s="7"/>
    </row>
    <row r="14237" spans="13:13" x14ac:dyDescent="0.25">
      <c r="M14237" s="7"/>
    </row>
    <row r="14238" spans="13:13" x14ac:dyDescent="0.25">
      <c r="M14238" s="7"/>
    </row>
    <row r="14239" spans="13:13" x14ac:dyDescent="0.25">
      <c r="M14239" s="7"/>
    </row>
    <row r="14240" spans="13:13" x14ac:dyDescent="0.25">
      <c r="M14240" s="7"/>
    </row>
    <row r="14241" spans="13:13" x14ac:dyDescent="0.25">
      <c r="M14241" s="7"/>
    </row>
    <row r="14242" spans="13:13" x14ac:dyDescent="0.25">
      <c r="M14242" s="7"/>
    </row>
    <row r="14243" spans="13:13" x14ac:dyDescent="0.25">
      <c r="M14243" s="7"/>
    </row>
    <row r="14244" spans="13:13" x14ac:dyDescent="0.25">
      <c r="M14244" s="7"/>
    </row>
    <row r="14245" spans="13:13" x14ac:dyDescent="0.25">
      <c r="M14245" s="7"/>
    </row>
    <row r="14246" spans="13:13" x14ac:dyDescent="0.25">
      <c r="M14246" s="7"/>
    </row>
    <row r="14247" spans="13:13" x14ac:dyDescent="0.25">
      <c r="M14247" s="7"/>
    </row>
    <row r="14248" spans="13:13" x14ac:dyDescent="0.25">
      <c r="M14248" s="7"/>
    </row>
    <row r="14249" spans="13:13" x14ac:dyDescent="0.25">
      <c r="M14249" s="7"/>
    </row>
    <row r="14250" spans="13:13" x14ac:dyDescent="0.25">
      <c r="M14250" s="7"/>
    </row>
    <row r="14251" spans="13:13" x14ac:dyDescent="0.25">
      <c r="M14251" s="7"/>
    </row>
    <row r="14252" spans="13:13" x14ac:dyDescent="0.25">
      <c r="M14252" s="7"/>
    </row>
    <row r="14253" spans="13:13" x14ac:dyDescent="0.25">
      <c r="M14253" s="7"/>
    </row>
    <row r="14254" spans="13:13" x14ac:dyDescent="0.25">
      <c r="M14254" s="7"/>
    </row>
    <row r="14255" spans="13:13" x14ac:dyDescent="0.25">
      <c r="M14255" s="7"/>
    </row>
    <row r="14256" spans="13:13" x14ac:dyDescent="0.25">
      <c r="M14256" s="7"/>
    </row>
    <row r="14257" spans="13:13" x14ac:dyDescent="0.25">
      <c r="M14257" s="7"/>
    </row>
    <row r="14258" spans="13:13" x14ac:dyDescent="0.25">
      <c r="M14258" s="7"/>
    </row>
    <row r="14259" spans="13:13" x14ac:dyDescent="0.25">
      <c r="M14259" s="7"/>
    </row>
    <row r="14260" spans="13:13" x14ac:dyDescent="0.25">
      <c r="M14260" s="7"/>
    </row>
    <row r="14261" spans="13:13" x14ac:dyDescent="0.25">
      <c r="M14261" s="7"/>
    </row>
    <row r="14262" spans="13:13" x14ac:dyDescent="0.25">
      <c r="M14262" s="7"/>
    </row>
    <row r="14263" spans="13:13" x14ac:dyDescent="0.25">
      <c r="M14263" s="7"/>
    </row>
    <row r="14264" spans="13:13" x14ac:dyDescent="0.25">
      <c r="M14264" s="7"/>
    </row>
    <row r="14265" spans="13:13" x14ac:dyDescent="0.25">
      <c r="M14265" s="7"/>
    </row>
    <row r="14266" spans="13:13" x14ac:dyDescent="0.25">
      <c r="M14266" s="7"/>
    </row>
    <row r="14267" spans="13:13" x14ac:dyDescent="0.25">
      <c r="M14267" s="7"/>
    </row>
    <row r="14268" spans="13:13" x14ac:dyDescent="0.25">
      <c r="M14268" s="7"/>
    </row>
    <row r="14269" spans="13:13" x14ac:dyDescent="0.25">
      <c r="M14269" s="7"/>
    </row>
    <row r="14270" spans="13:13" x14ac:dyDescent="0.25">
      <c r="M14270" s="7"/>
    </row>
    <row r="14271" spans="13:13" x14ac:dyDescent="0.25">
      <c r="M14271" s="7"/>
    </row>
    <row r="14272" spans="13:13" x14ac:dyDescent="0.25">
      <c r="M14272" s="7"/>
    </row>
    <row r="14273" spans="13:13" x14ac:dyDescent="0.25">
      <c r="M14273" s="7"/>
    </row>
    <row r="14274" spans="13:13" x14ac:dyDescent="0.25">
      <c r="M14274" s="7"/>
    </row>
    <row r="14275" spans="13:13" x14ac:dyDescent="0.25">
      <c r="M14275" s="7"/>
    </row>
    <row r="14276" spans="13:13" x14ac:dyDescent="0.25">
      <c r="M14276" s="7"/>
    </row>
    <row r="14277" spans="13:13" x14ac:dyDescent="0.25">
      <c r="M14277" s="7"/>
    </row>
    <row r="14278" spans="13:13" x14ac:dyDescent="0.25">
      <c r="M14278" s="7"/>
    </row>
    <row r="14279" spans="13:13" x14ac:dyDescent="0.25">
      <c r="M14279" s="7"/>
    </row>
    <row r="14280" spans="13:13" x14ac:dyDescent="0.25">
      <c r="M14280" s="7"/>
    </row>
    <row r="14281" spans="13:13" x14ac:dyDescent="0.25">
      <c r="M14281" s="7"/>
    </row>
    <row r="14282" spans="13:13" x14ac:dyDescent="0.25">
      <c r="M14282" s="7"/>
    </row>
    <row r="14283" spans="13:13" x14ac:dyDescent="0.25">
      <c r="M14283" s="7"/>
    </row>
    <row r="14284" spans="13:13" x14ac:dyDescent="0.25">
      <c r="M14284" s="7"/>
    </row>
    <row r="14285" spans="13:13" x14ac:dyDescent="0.25">
      <c r="M14285" s="7"/>
    </row>
    <row r="14286" spans="13:13" x14ac:dyDescent="0.25">
      <c r="M14286" s="7"/>
    </row>
    <row r="14287" spans="13:13" x14ac:dyDescent="0.25">
      <c r="M14287" s="7"/>
    </row>
    <row r="14288" spans="13:13" x14ac:dyDescent="0.25">
      <c r="M14288" s="7"/>
    </row>
    <row r="14289" spans="13:13" x14ac:dyDescent="0.25">
      <c r="M14289" s="7"/>
    </row>
    <row r="14290" spans="13:13" x14ac:dyDescent="0.25">
      <c r="M14290" s="7"/>
    </row>
    <row r="14291" spans="13:13" x14ac:dyDescent="0.25">
      <c r="M14291" s="7"/>
    </row>
    <row r="14292" spans="13:13" x14ac:dyDescent="0.25">
      <c r="M14292" s="7"/>
    </row>
    <row r="14293" spans="13:13" x14ac:dyDescent="0.25">
      <c r="M14293" s="7"/>
    </row>
    <row r="14294" spans="13:13" x14ac:dyDescent="0.25">
      <c r="M14294" s="7"/>
    </row>
    <row r="14295" spans="13:13" x14ac:dyDescent="0.25">
      <c r="M14295" s="7"/>
    </row>
    <row r="14296" spans="13:13" x14ac:dyDescent="0.25">
      <c r="M14296" s="7"/>
    </row>
    <row r="14297" spans="13:13" x14ac:dyDescent="0.25">
      <c r="M14297" s="7"/>
    </row>
    <row r="14298" spans="13:13" x14ac:dyDescent="0.25">
      <c r="M14298" s="7"/>
    </row>
    <row r="14299" spans="13:13" x14ac:dyDescent="0.25">
      <c r="M14299" s="7"/>
    </row>
    <row r="14300" spans="13:13" x14ac:dyDescent="0.25">
      <c r="M14300" s="7"/>
    </row>
    <row r="14301" spans="13:13" x14ac:dyDescent="0.25">
      <c r="M14301" s="7"/>
    </row>
    <row r="14302" spans="13:13" x14ac:dyDescent="0.25">
      <c r="M14302" s="7"/>
    </row>
    <row r="14303" spans="13:13" x14ac:dyDescent="0.25">
      <c r="M14303" s="7"/>
    </row>
    <row r="14304" spans="13:13" x14ac:dyDescent="0.25">
      <c r="M14304" s="7"/>
    </row>
    <row r="14305" spans="13:13" x14ac:dyDescent="0.25">
      <c r="M14305" s="7"/>
    </row>
    <row r="14306" spans="13:13" x14ac:dyDescent="0.25">
      <c r="M14306" s="7"/>
    </row>
    <row r="14307" spans="13:13" x14ac:dyDescent="0.25">
      <c r="M14307" s="7"/>
    </row>
    <row r="14308" spans="13:13" x14ac:dyDescent="0.25">
      <c r="M14308" s="7"/>
    </row>
    <row r="14309" spans="13:13" x14ac:dyDescent="0.25">
      <c r="M14309" s="7"/>
    </row>
    <row r="14310" spans="13:13" x14ac:dyDescent="0.25">
      <c r="M14310" s="7"/>
    </row>
    <row r="14311" spans="13:13" x14ac:dyDescent="0.25">
      <c r="M14311" s="7"/>
    </row>
    <row r="14312" spans="13:13" x14ac:dyDescent="0.25">
      <c r="M14312" s="7"/>
    </row>
    <row r="14313" spans="13:13" x14ac:dyDescent="0.25">
      <c r="M14313" s="7"/>
    </row>
    <row r="14314" spans="13:13" x14ac:dyDescent="0.25">
      <c r="M14314" s="7"/>
    </row>
    <row r="14315" spans="13:13" x14ac:dyDescent="0.25">
      <c r="M14315" s="7"/>
    </row>
    <row r="14316" spans="13:13" x14ac:dyDescent="0.25">
      <c r="M14316" s="7"/>
    </row>
    <row r="14317" spans="13:13" x14ac:dyDescent="0.25">
      <c r="M14317" s="7"/>
    </row>
    <row r="14318" spans="13:13" x14ac:dyDescent="0.25">
      <c r="M14318" s="7"/>
    </row>
    <row r="14319" spans="13:13" x14ac:dyDescent="0.25">
      <c r="M14319" s="7"/>
    </row>
    <row r="14320" spans="13:13" x14ac:dyDescent="0.25">
      <c r="M14320" s="7"/>
    </row>
    <row r="14321" spans="13:13" x14ac:dyDescent="0.25">
      <c r="M14321" s="7"/>
    </row>
    <row r="14322" spans="13:13" x14ac:dyDescent="0.25">
      <c r="M14322" s="7"/>
    </row>
    <row r="14323" spans="13:13" x14ac:dyDescent="0.25">
      <c r="M14323" s="7"/>
    </row>
    <row r="14324" spans="13:13" x14ac:dyDescent="0.25">
      <c r="M14324" s="7"/>
    </row>
    <row r="14325" spans="13:13" x14ac:dyDescent="0.25">
      <c r="M14325" s="7"/>
    </row>
    <row r="14326" spans="13:13" x14ac:dyDescent="0.25">
      <c r="M14326" s="7"/>
    </row>
    <row r="14327" spans="13:13" x14ac:dyDescent="0.25">
      <c r="M14327" s="7"/>
    </row>
    <row r="14328" spans="13:13" x14ac:dyDescent="0.25">
      <c r="M14328" s="7"/>
    </row>
    <row r="14329" spans="13:13" x14ac:dyDescent="0.25">
      <c r="M14329" s="7"/>
    </row>
    <row r="14330" spans="13:13" x14ac:dyDescent="0.25">
      <c r="M14330" s="7"/>
    </row>
    <row r="14331" spans="13:13" x14ac:dyDescent="0.25">
      <c r="M14331" s="7"/>
    </row>
    <row r="14332" spans="13:13" x14ac:dyDescent="0.25">
      <c r="M14332" s="7"/>
    </row>
    <row r="14333" spans="13:13" x14ac:dyDescent="0.25">
      <c r="M14333" s="7"/>
    </row>
    <row r="14334" spans="13:13" x14ac:dyDescent="0.25">
      <c r="M14334" s="7"/>
    </row>
    <row r="14335" spans="13:13" x14ac:dyDescent="0.25">
      <c r="M14335" s="7"/>
    </row>
    <row r="14336" spans="13:13" x14ac:dyDescent="0.25">
      <c r="M14336" s="7"/>
    </row>
    <row r="14337" spans="13:13" x14ac:dyDescent="0.25">
      <c r="M14337" s="7"/>
    </row>
    <row r="14338" spans="13:13" x14ac:dyDescent="0.25">
      <c r="M14338" s="7"/>
    </row>
    <row r="14339" spans="13:13" x14ac:dyDescent="0.25">
      <c r="M14339" s="7"/>
    </row>
    <row r="14340" spans="13:13" x14ac:dyDescent="0.25">
      <c r="M14340" s="7"/>
    </row>
    <row r="14341" spans="13:13" x14ac:dyDescent="0.25">
      <c r="M14341" s="7"/>
    </row>
    <row r="14342" spans="13:13" x14ac:dyDescent="0.25">
      <c r="M14342" s="7"/>
    </row>
    <row r="14343" spans="13:13" x14ac:dyDescent="0.25">
      <c r="M14343" s="7"/>
    </row>
    <row r="14344" spans="13:13" x14ac:dyDescent="0.25">
      <c r="M14344" s="7"/>
    </row>
    <row r="14345" spans="13:13" x14ac:dyDescent="0.25">
      <c r="M14345" s="7"/>
    </row>
    <row r="14346" spans="13:13" x14ac:dyDescent="0.25">
      <c r="M14346" s="7"/>
    </row>
    <row r="14347" spans="13:13" x14ac:dyDescent="0.25">
      <c r="M14347" s="7"/>
    </row>
    <row r="14348" spans="13:13" x14ac:dyDescent="0.25">
      <c r="M14348" s="7"/>
    </row>
    <row r="14349" spans="13:13" x14ac:dyDescent="0.25">
      <c r="M14349" s="7"/>
    </row>
    <row r="14350" spans="13:13" x14ac:dyDescent="0.25">
      <c r="M14350" s="7"/>
    </row>
    <row r="14351" spans="13:13" x14ac:dyDescent="0.25">
      <c r="M14351" s="7"/>
    </row>
    <row r="14352" spans="13:13" x14ac:dyDescent="0.25">
      <c r="M14352" s="7"/>
    </row>
    <row r="14353" spans="13:13" x14ac:dyDescent="0.25">
      <c r="M14353" s="7"/>
    </row>
    <row r="14354" spans="13:13" x14ac:dyDescent="0.25">
      <c r="M14354" s="7"/>
    </row>
    <row r="14355" spans="13:13" x14ac:dyDescent="0.25">
      <c r="M14355" s="7"/>
    </row>
    <row r="14356" spans="13:13" x14ac:dyDescent="0.25">
      <c r="M14356" s="7"/>
    </row>
    <row r="14357" spans="13:13" x14ac:dyDescent="0.25">
      <c r="M14357" s="7"/>
    </row>
    <row r="14358" spans="13:13" x14ac:dyDescent="0.25">
      <c r="M14358" s="7"/>
    </row>
    <row r="14359" spans="13:13" x14ac:dyDescent="0.25">
      <c r="M14359" s="7"/>
    </row>
    <row r="14360" spans="13:13" x14ac:dyDescent="0.25">
      <c r="M14360" s="7"/>
    </row>
    <row r="14361" spans="13:13" x14ac:dyDescent="0.25">
      <c r="M14361" s="7"/>
    </row>
    <row r="14362" spans="13:13" x14ac:dyDescent="0.25">
      <c r="M14362" s="7"/>
    </row>
    <row r="14363" spans="13:13" x14ac:dyDescent="0.25">
      <c r="M14363" s="7"/>
    </row>
    <row r="14364" spans="13:13" x14ac:dyDescent="0.25">
      <c r="M14364" s="7"/>
    </row>
    <row r="14365" spans="13:13" x14ac:dyDescent="0.25">
      <c r="M14365" s="7"/>
    </row>
    <row r="14366" spans="13:13" x14ac:dyDescent="0.25">
      <c r="M14366" s="7"/>
    </row>
    <row r="14367" spans="13:13" x14ac:dyDescent="0.25">
      <c r="M14367" s="7"/>
    </row>
    <row r="14368" spans="13:13" x14ac:dyDescent="0.25">
      <c r="M14368" s="7"/>
    </row>
    <row r="14369" spans="13:13" x14ac:dyDescent="0.25">
      <c r="M14369" s="7"/>
    </row>
    <row r="14370" spans="13:13" x14ac:dyDescent="0.25">
      <c r="M14370" s="7"/>
    </row>
    <row r="14371" spans="13:13" x14ac:dyDescent="0.25">
      <c r="M14371" s="7"/>
    </row>
    <row r="14372" spans="13:13" x14ac:dyDescent="0.25">
      <c r="M14372" s="7"/>
    </row>
    <row r="14373" spans="13:13" x14ac:dyDescent="0.25">
      <c r="M14373" s="7"/>
    </row>
    <row r="14374" spans="13:13" x14ac:dyDescent="0.25">
      <c r="M14374" s="7"/>
    </row>
    <row r="14375" spans="13:13" x14ac:dyDescent="0.25">
      <c r="M14375" s="7"/>
    </row>
    <row r="14376" spans="13:13" x14ac:dyDescent="0.25">
      <c r="M14376" s="7"/>
    </row>
    <row r="14377" spans="13:13" x14ac:dyDescent="0.25">
      <c r="M14377" s="7"/>
    </row>
    <row r="14378" spans="13:13" x14ac:dyDescent="0.25">
      <c r="M14378" s="7"/>
    </row>
    <row r="14379" spans="13:13" x14ac:dyDescent="0.25">
      <c r="M14379" s="7"/>
    </row>
    <row r="14380" spans="13:13" x14ac:dyDescent="0.25">
      <c r="M14380" s="7"/>
    </row>
    <row r="14381" spans="13:13" x14ac:dyDescent="0.25">
      <c r="M14381" s="7"/>
    </row>
    <row r="14382" spans="13:13" x14ac:dyDescent="0.25">
      <c r="M14382" s="7"/>
    </row>
    <row r="14383" spans="13:13" x14ac:dyDescent="0.25">
      <c r="M14383" s="7"/>
    </row>
    <row r="14384" spans="13:13" x14ac:dyDescent="0.25">
      <c r="M14384" s="7"/>
    </row>
    <row r="14385" spans="13:13" x14ac:dyDescent="0.25">
      <c r="M14385" s="7"/>
    </row>
    <row r="14386" spans="13:13" x14ac:dyDescent="0.25">
      <c r="M14386" s="7"/>
    </row>
    <row r="14387" spans="13:13" x14ac:dyDescent="0.25">
      <c r="M14387" s="7"/>
    </row>
    <row r="14388" spans="13:13" x14ac:dyDescent="0.25">
      <c r="M14388" s="7"/>
    </row>
    <row r="14389" spans="13:13" x14ac:dyDescent="0.25">
      <c r="M14389" s="7"/>
    </row>
    <row r="14390" spans="13:13" x14ac:dyDescent="0.25">
      <c r="M14390" s="7"/>
    </row>
    <row r="14391" spans="13:13" x14ac:dyDescent="0.25">
      <c r="M14391" s="7"/>
    </row>
    <row r="14392" spans="13:13" x14ac:dyDescent="0.25">
      <c r="M14392" s="7"/>
    </row>
    <row r="14393" spans="13:13" x14ac:dyDescent="0.25">
      <c r="M14393" s="7"/>
    </row>
    <row r="14394" spans="13:13" x14ac:dyDescent="0.25">
      <c r="M14394" s="7"/>
    </row>
    <row r="14395" spans="13:13" x14ac:dyDescent="0.25">
      <c r="M14395" s="7"/>
    </row>
    <row r="14396" spans="13:13" x14ac:dyDescent="0.25">
      <c r="M14396" s="7"/>
    </row>
    <row r="14397" spans="13:13" x14ac:dyDescent="0.25">
      <c r="M14397" s="7"/>
    </row>
    <row r="14398" spans="13:13" x14ac:dyDescent="0.25">
      <c r="M14398" s="7"/>
    </row>
    <row r="14399" spans="13:13" x14ac:dyDescent="0.25">
      <c r="M14399" s="7"/>
    </row>
    <row r="14400" spans="13:13" x14ac:dyDescent="0.25">
      <c r="M14400" s="7"/>
    </row>
    <row r="14401" spans="13:13" x14ac:dyDescent="0.25">
      <c r="M14401" s="7"/>
    </row>
    <row r="14402" spans="13:13" x14ac:dyDescent="0.25">
      <c r="M14402" s="7"/>
    </row>
    <row r="14403" spans="13:13" x14ac:dyDescent="0.25">
      <c r="M14403" s="7"/>
    </row>
    <row r="14404" spans="13:13" x14ac:dyDescent="0.25">
      <c r="M14404" s="7"/>
    </row>
    <row r="14405" spans="13:13" x14ac:dyDescent="0.25">
      <c r="M14405" s="7"/>
    </row>
    <row r="14406" spans="13:13" x14ac:dyDescent="0.25">
      <c r="M14406" s="7"/>
    </row>
    <row r="14407" spans="13:13" x14ac:dyDescent="0.25">
      <c r="M14407" s="7"/>
    </row>
    <row r="14408" spans="13:13" x14ac:dyDescent="0.25">
      <c r="M14408" s="7"/>
    </row>
    <row r="14409" spans="13:13" x14ac:dyDescent="0.25">
      <c r="M14409" s="7"/>
    </row>
    <row r="14410" spans="13:13" x14ac:dyDescent="0.25">
      <c r="M14410" s="7"/>
    </row>
    <row r="14411" spans="13:13" x14ac:dyDescent="0.25">
      <c r="M14411" s="7"/>
    </row>
    <row r="14412" spans="13:13" x14ac:dyDescent="0.25">
      <c r="M14412" s="7"/>
    </row>
    <row r="14413" spans="13:13" x14ac:dyDescent="0.25">
      <c r="M14413" s="7"/>
    </row>
    <row r="14414" spans="13:13" x14ac:dyDescent="0.25">
      <c r="M14414" s="7"/>
    </row>
    <row r="14415" spans="13:13" x14ac:dyDescent="0.25">
      <c r="M14415" s="7"/>
    </row>
    <row r="14416" spans="13:13" x14ac:dyDescent="0.25">
      <c r="M14416" s="7"/>
    </row>
    <row r="14417" spans="13:13" x14ac:dyDescent="0.25">
      <c r="M14417" s="7"/>
    </row>
    <row r="14418" spans="13:13" x14ac:dyDescent="0.25">
      <c r="M14418" s="7"/>
    </row>
    <row r="14419" spans="13:13" x14ac:dyDescent="0.25">
      <c r="M14419" s="7"/>
    </row>
    <row r="14420" spans="13:13" x14ac:dyDescent="0.25">
      <c r="M14420" s="7"/>
    </row>
    <row r="14421" spans="13:13" x14ac:dyDescent="0.25">
      <c r="M14421" s="7"/>
    </row>
    <row r="14422" spans="13:13" x14ac:dyDescent="0.25">
      <c r="M14422" s="7"/>
    </row>
    <row r="14423" spans="13:13" x14ac:dyDescent="0.25">
      <c r="M14423" s="7"/>
    </row>
    <row r="14424" spans="13:13" x14ac:dyDescent="0.25">
      <c r="M14424" s="7"/>
    </row>
    <row r="14425" spans="13:13" x14ac:dyDescent="0.25">
      <c r="M14425" s="7"/>
    </row>
    <row r="14426" spans="13:13" x14ac:dyDescent="0.25">
      <c r="M14426" s="7"/>
    </row>
    <row r="14427" spans="13:13" x14ac:dyDescent="0.25">
      <c r="M14427" s="7"/>
    </row>
    <row r="14428" spans="13:13" x14ac:dyDescent="0.25">
      <c r="M14428" s="7"/>
    </row>
    <row r="14429" spans="13:13" x14ac:dyDescent="0.25">
      <c r="M14429" s="7"/>
    </row>
    <row r="14430" spans="13:13" x14ac:dyDescent="0.25">
      <c r="M14430" s="7"/>
    </row>
    <row r="14431" spans="13:13" x14ac:dyDescent="0.25">
      <c r="M14431" s="7"/>
    </row>
    <row r="14432" spans="13:13" x14ac:dyDescent="0.25">
      <c r="M14432" s="7"/>
    </row>
    <row r="14433" spans="13:13" x14ac:dyDescent="0.25">
      <c r="M14433" s="7"/>
    </row>
    <row r="14434" spans="13:13" x14ac:dyDescent="0.25">
      <c r="M14434" s="7"/>
    </row>
    <row r="14435" spans="13:13" x14ac:dyDescent="0.25">
      <c r="M14435" s="7"/>
    </row>
    <row r="14436" spans="13:13" x14ac:dyDescent="0.25">
      <c r="M14436" s="7"/>
    </row>
    <row r="14437" spans="13:13" x14ac:dyDescent="0.25">
      <c r="M14437" s="7"/>
    </row>
    <row r="14438" spans="13:13" x14ac:dyDescent="0.25">
      <c r="M14438" s="7"/>
    </row>
    <row r="14439" spans="13:13" x14ac:dyDescent="0.25">
      <c r="M14439" s="7"/>
    </row>
    <row r="14440" spans="13:13" x14ac:dyDescent="0.25">
      <c r="M14440" s="7"/>
    </row>
    <row r="14441" spans="13:13" x14ac:dyDescent="0.25">
      <c r="M14441" s="7"/>
    </row>
    <row r="14442" spans="13:13" x14ac:dyDescent="0.25">
      <c r="M14442" s="7"/>
    </row>
    <row r="14443" spans="13:13" x14ac:dyDescent="0.25">
      <c r="M14443" s="7"/>
    </row>
    <row r="14444" spans="13:13" x14ac:dyDescent="0.25">
      <c r="M14444" s="7"/>
    </row>
    <row r="14445" spans="13:13" x14ac:dyDescent="0.25">
      <c r="M14445" s="7"/>
    </row>
    <row r="14446" spans="13:13" x14ac:dyDescent="0.25">
      <c r="M14446" s="7"/>
    </row>
    <row r="14447" spans="13:13" x14ac:dyDescent="0.25">
      <c r="M14447" s="7"/>
    </row>
    <row r="14448" spans="13:13" x14ac:dyDescent="0.25">
      <c r="M14448" s="7"/>
    </row>
    <row r="14449" spans="13:13" x14ac:dyDescent="0.25">
      <c r="M14449" s="7"/>
    </row>
    <row r="14450" spans="13:13" x14ac:dyDescent="0.25">
      <c r="M14450" s="7"/>
    </row>
    <row r="14451" spans="13:13" x14ac:dyDescent="0.25">
      <c r="M14451" s="7"/>
    </row>
    <row r="14452" spans="13:13" x14ac:dyDescent="0.25">
      <c r="M14452" s="7"/>
    </row>
    <row r="14453" spans="13:13" x14ac:dyDescent="0.25">
      <c r="M14453" s="7"/>
    </row>
    <row r="14454" spans="13:13" x14ac:dyDescent="0.25">
      <c r="M14454" s="7"/>
    </row>
    <row r="14455" spans="13:13" x14ac:dyDescent="0.25">
      <c r="M14455" s="7"/>
    </row>
    <row r="14456" spans="13:13" x14ac:dyDescent="0.25">
      <c r="M14456" s="7"/>
    </row>
    <row r="14457" spans="13:13" x14ac:dyDescent="0.25">
      <c r="M14457" s="7"/>
    </row>
    <row r="14458" spans="13:13" x14ac:dyDescent="0.25">
      <c r="M14458" s="7"/>
    </row>
    <row r="14459" spans="13:13" x14ac:dyDescent="0.25">
      <c r="M14459" s="7"/>
    </row>
    <row r="14460" spans="13:13" x14ac:dyDescent="0.25">
      <c r="M14460" s="7"/>
    </row>
    <row r="14461" spans="13:13" x14ac:dyDescent="0.25">
      <c r="M14461" s="7"/>
    </row>
    <row r="14462" spans="13:13" x14ac:dyDescent="0.25">
      <c r="M14462" s="7"/>
    </row>
    <row r="14463" spans="13:13" x14ac:dyDescent="0.25">
      <c r="M14463" s="7"/>
    </row>
    <row r="14464" spans="13:13" x14ac:dyDescent="0.25">
      <c r="M14464" s="7"/>
    </row>
    <row r="14465" spans="13:13" x14ac:dyDescent="0.25">
      <c r="M14465" s="7"/>
    </row>
    <row r="14466" spans="13:13" x14ac:dyDescent="0.25">
      <c r="M14466" s="7"/>
    </row>
    <row r="14467" spans="13:13" x14ac:dyDescent="0.25">
      <c r="M14467" s="7"/>
    </row>
    <row r="14468" spans="13:13" x14ac:dyDescent="0.25">
      <c r="M14468" s="7"/>
    </row>
    <row r="14469" spans="13:13" x14ac:dyDescent="0.25">
      <c r="M14469" s="7"/>
    </row>
    <row r="14470" spans="13:13" x14ac:dyDescent="0.25">
      <c r="M14470" s="7"/>
    </row>
    <row r="14471" spans="13:13" x14ac:dyDescent="0.25">
      <c r="M14471" s="7"/>
    </row>
    <row r="14472" spans="13:13" x14ac:dyDescent="0.25">
      <c r="M14472" s="7"/>
    </row>
    <row r="14473" spans="13:13" x14ac:dyDescent="0.25">
      <c r="M14473" s="7"/>
    </row>
    <row r="14474" spans="13:13" x14ac:dyDescent="0.25">
      <c r="M14474" s="7"/>
    </row>
    <row r="14475" spans="13:13" x14ac:dyDescent="0.25">
      <c r="M14475" s="7"/>
    </row>
    <row r="14476" spans="13:13" x14ac:dyDescent="0.25">
      <c r="M14476" s="7"/>
    </row>
    <row r="14477" spans="13:13" x14ac:dyDescent="0.25">
      <c r="M14477" s="7"/>
    </row>
    <row r="14478" spans="13:13" x14ac:dyDescent="0.25">
      <c r="M14478" s="7"/>
    </row>
    <row r="14479" spans="13:13" x14ac:dyDescent="0.25">
      <c r="M14479" s="7"/>
    </row>
    <row r="14480" spans="13:13" x14ac:dyDescent="0.25">
      <c r="M14480" s="7"/>
    </row>
    <row r="14481" spans="13:13" x14ac:dyDescent="0.25">
      <c r="M14481" s="7"/>
    </row>
    <row r="14482" spans="13:13" x14ac:dyDescent="0.25">
      <c r="M14482" s="7"/>
    </row>
    <row r="14483" spans="13:13" x14ac:dyDescent="0.25">
      <c r="M14483" s="7"/>
    </row>
    <row r="14484" spans="13:13" x14ac:dyDescent="0.25">
      <c r="M14484" s="7"/>
    </row>
    <row r="14485" spans="13:13" x14ac:dyDescent="0.25">
      <c r="M14485" s="7"/>
    </row>
    <row r="14486" spans="13:13" x14ac:dyDescent="0.25">
      <c r="M14486" s="7"/>
    </row>
    <row r="14487" spans="13:13" x14ac:dyDescent="0.25">
      <c r="M14487" s="7"/>
    </row>
    <row r="14488" spans="13:13" x14ac:dyDescent="0.25">
      <c r="M14488" s="7"/>
    </row>
    <row r="14489" spans="13:13" x14ac:dyDescent="0.25">
      <c r="M14489" s="7"/>
    </row>
    <row r="14490" spans="13:13" x14ac:dyDescent="0.25">
      <c r="M14490" s="7"/>
    </row>
    <row r="14491" spans="13:13" x14ac:dyDescent="0.25">
      <c r="M14491" s="7"/>
    </row>
    <row r="14492" spans="13:13" x14ac:dyDescent="0.25">
      <c r="M14492" s="7"/>
    </row>
    <row r="14493" spans="13:13" x14ac:dyDescent="0.25">
      <c r="M14493" s="7"/>
    </row>
    <row r="14494" spans="13:13" x14ac:dyDescent="0.25">
      <c r="M14494" s="7"/>
    </row>
    <row r="14495" spans="13:13" x14ac:dyDescent="0.25">
      <c r="M14495" s="7"/>
    </row>
    <row r="14496" spans="13:13" x14ac:dyDescent="0.25">
      <c r="M14496" s="7"/>
    </row>
    <row r="14497" spans="13:13" x14ac:dyDescent="0.25">
      <c r="M14497" s="7"/>
    </row>
    <row r="14498" spans="13:13" x14ac:dyDescent="0.25">
      <c r="M14498" s="7"/>
    </row>
    <row r="14499" spans="13:13" x14ac:dyDescent="0.25">
      <c r="M14499" s="7"/>
    </row>
    <row r="14500" spans="13:13" x14ac:dyDescent="0.25">
      <c r="M14500" s="7"/>
    </row>
    <row r="14501" spans="13:13" x14ac:dyDescent="0.25">
      <c r="M14501" s="7"/>
    </row>
    <row r="14502" spans="13:13" x14ac:dyDescent="0.25">
      <c r="M14502" s="7"/>
    </row>
    <row r="14503" spans="13:13" x14ac:dyDescent="0.25">
      <c r="M14503" s="7"/>
    </row>
    <row r="14504" spans="13:13" x14ac:dyDescent="0.25">
      <c r="M14504" s="7"/>
    </row>
    <row r="14505" spans="13:13" x14ac:dyDescent="0.25">
      <c r="M14505" s="7"/>
    </row>
    <row r="14506" spans="13:13" x14ac:dyDescent="0.25">
      <c r="M14506" s="7"/>
    </row>
    <row r="14507" spans="13:13" x14ac:dyDescent="0.25">
      <c r="M14507" s="7"/>
    </row>
    <row r="14508" spans="13:13" x14ac:dyDescent="0.25">
      <c r="M14508" s="7"/>
    </row>
    <row r="14509" spans="13:13" x14ac:dyDescent="0.25">
      <c r="M14509" s="7"/>
    </row>
    <row r="14510" spans="13:13" x14ac:dyDescent="0.25">
      <c r="M14510" s="7"/>
    </row>
    <row r="14511" spans="13:13" x14ac:dyDescent="0.25">
      <c r="M14511" s="7"/>
    </row>
    <row r="14512" spans="13:13" x14ac:dyDescent="0.25">
      <c r="M14512" s="7"/>
    </row>
    <row r="14513" spans="13:13" x14ac:dyDescent="0.25">
      <c r="M14513" s="7"/>
    </row>
    <row r="14514" spans="13:13" x14ac:dyDescent="0.25">
      <c r="M14514" s="7"/>
    </row>
    <row r="14515" spans="13:13" x14ac:dyDescent="0.25">
      <c r="M14515" s="7"/>
    </row>
    <row r="14516" spans="13:13" x14ac:dyDescent="0.25">
      <c r="M14516" s="7"/>
    </row>
    <row r="14517" spans="13:13" x14ac:dyDescent="0.25">
      <c r="M14517" s="7"/>
    </row>
    <row r="14518" spans="13:13" x14ac:dyDescent="0.25">
      <c r="M14518" s="7"/>
    </row>
    <row r="14519" spans="13:13" x14ac:dyDescent="0.25">
      <c r="M14519" s="7"/>
    </row>
    <row r="14520" spans="13:13" x14ac:dyDescent="0.25">
      <c r="M14520" s="7"/>
    </row>
    <row r="14521" spans="13:13" x14ac:dyDescent="0.25">
      <c r="M14521" s="7"/>
    </row>
    <row r="14522" spans="13:13" x14ac:dyDescent="0.25">
      <c r="M14522" s="7"/>
    </row>
    <row r="14523" spans="13:13" x14ac:dyDescent="0.25">
      <c r="M14523" s="7"/>
    </row>
    <row r="14524" spans="13:13" x14ac:dyDescent="0.25">
      <c r="M14524" s="7"/>
    </row>
    <row r="14525" spans="13:13" x14ac:dyDescent="0.25">
      <c r="M14525" s="7"/>
    </row>
    <row r="14526" spans="13:13" x14ac:dyDescent="0.25">
      <c r="M14526" s="7"/>
    </row>
    <row r="14527" spans="13:13" x14ac:dyDescent="0.25">
      <c r="M14527" s="7"/>
    </row>
    <row r="14528" spans="13:13" x14ac:dyDescent="0.25">
      <c r="M14528" s="7"/>
    </row>
    <row r="14529" spans="13:13" x14ac:dyDescent="0.25">
      <c r="M14529" s="7"/>
    </row>
    <row r="14530" spans="13:13" x14ac:dyDescent="0.25">
      <c r="M14530" s="7"/>
    </row>
    <row r="14531" spans="13:13" x14ac:dyDescent="0.25">
      <c r="M14531" s="7"/>
    </row>
    <row r="14532" spans="13:13" x14ac:dyDescent="0.25">
      <c r="M14532" s="7"/>
    </row>
    <row r="14533" spans="13:13" x14ac:dyDescent="0.25">
      <c r="M14533" s="7"/>
    </row>
    <row r="14534" spans="13:13" x14ac:dyDescent="0.25">
      <c r="M14534" s="7"/>
    </row>
    <row r="14535" spans="13:13" x14ac:dyDescent="0.25">
      <c r="M14535" s="7"/>
    </row>
    <row r="14536" spans="13:13" x14ac:dyDescent="0.25">
      <c r="M14536" s="7"/>
    </row>
    <row r="14537" spans="13:13" x14ac:dyDescent="0.25">
      <c r="M14537" s="7"/>
    </row>
    <row r="14538" spans="13:13" x14ac:dyDescent="0.25">
      <c r="M14538" s="7"/>
    </row>
    <row r="14539" spans="13:13" x14ac:dyDescent="0.25">
      <c r="M14539" s="7"/>
    </row>
    <row r="14540" spans="13:13" x14ac:dyDescent="0.25">
      <c r="M14540" s="7"/>
    </row>
    <row r="14541" spans="13:13" x14ac:dyDescent="0.25">
      <c r="M14541" s="7"/>
    </row>
    <row r="14542" spans="13:13" x14ac:dyDescent="0.25">
      <c r="M14542" s="7"/>
    </row>
    <row r="14543" spans="13:13" x14ac:dyDescent="0.25">
      <c r="M14543" s="7"/>
    </row>
    <row r="14544" spans="13:13" x14ac:dyDescent="0.25">
      <c r="M14544" s="7"/>
    </row>
    <row r="14545" spans="13:13" x14ac:dyDescent="0.25">
      <c r="M14545" s="7"/>
    </row>
    <row r="14546" spans="13:13" x14ac:dyDescent="0.25">
      <c r="M14546" s="7"/>
    </row>
    <row r="14547" spans="13:13" x14ac:dyDescent="0.25">
      <c r="M14547" s="7"/>
    </row>
    <row r="14548" spans="13:13" x14ac:dyDescent="0.25">
      <c r="M14548" s="7"/>
    </row>
    <row r="14549" spans="13:13" x14ac:dyDescent="0.25">
      <c r="M14549" s="7"/>
    </row>
    <row r="14550" spans="13:13" x14ac:dyDescent="0.25">
      <c r="M14550" s="7"/>
    </row>
    <row r="14551" spans="13:13" x14ac:dyDescent="0.25">
      <c r="M14551" s="7"/>
    </row>
    <row r="14552" spans="13:13" x14ac:dyDescent="0.25">
      <c r="M14552" s="7"/>
    </row>
    <row r="14553" spans="13:13" x14ac:dyDescent="0.25">
      <c r="M14553" s="7"/>
    </row>
    <row r="14554" spans="13:13" x14ac:dyDescent="0.25">
      <c r="M14554" s="7"/>
    </row>
    <row r="14555" spans="13:13" x14ac:dyDescent="0.25">
      <c r="M14555" s="7"/>
    </row>
    <row r="14556" spans="13:13" x14ac:dyDescent="0.25">
      <c r="M14556" s="7"/>
    </row>
    <row r="14557" spans="13:13" x14ac:dyDescent="0.25">
      <c r="M14557" s="7"/>
    </row>
    <row r="14558" spans="13:13" x14ac:dyDescent="0.25">
      <c r="M14558" s="7"/>
    </row>
    <row r="14559" spans="13:13" x14ac:dyDescent="0.25">
      <c r="M14559" s="7"/>
    </row>
    <row r="14560" spans="13:13" x14ac:dyDescent="0.25">
      <c r="M14560" s="7"/>
    </row>
    <row r="14561" spans="13:13" x14ac:dyDescent="0.25">
      <c r="M14561" s="7"/>
    </row>
    <row r="14562" spans="13:13" x14ac:dyDescent="0.25">
      <c r="M14562" s="7"/>
    </row>
    <row r="14563" spans="13:13" x14ac:dyDescent="0.25">
      <c r="M14563" s="7"/>
    </row>
    <row r="14564" spans="13:13" x14ac:dyDescent="0.25">
      <c r="M14564" s="7"/>
    </row>
    <row r="14565" spans="13:13" x14ac:dyDescent="0.25">
      <c r="M14565" s="7"/>
    </row>
    <row r="14566" spans="13:13" x14ac:dyDescent="0.25">
      <c r="M14566" s="7"/>
    </row>
    <row r="14567" spans="13:13" x14ac:dyDescent="0.25">
      <c r="M14567" s="7"/>
    </row>
    <row r="14568" spans="13:13" x14ac:dyDescent="0.25">
      <c r="M14568" s="7"/>
    </row>
    <row r="14569" spans="13:13" x14ac:dyDescent="0.25">
      <c r="M14569" s="7"/>
    </row>
    <row r="14570" spans="13:13" x14ac:dyDescent="0.25">
      <c r="M14570" s="7"/>
    </row>
    <row r="14571" spans="13:13" x14ac:dyDescent="0.25">
      <c r="M14571" s="7"/>
    </row>
    <row r="14572" spans="13:13" x14ac:dyDescent="0.25">
      <c r="M14572" s="7"/>
    </row>
    <row r="14573" spans="13:13" x14ac:dyDescent="0.25">
      <c r="M14573" s="7"/>
    </row>
    <row r="14574" spans="13:13" x14ac:dyDescent="0.25">
      <c r="M14574" s="7"/>
    </row>
    <row r="14575" spans="13:13" x14ac:dyDescent="0.25">
      <c r="M14575" s="7"/>
    </row>
    <row r="14576" spans="13:13" x14ac:dyDescent="0.25">
      <c r="M14576" s="7"/>
    </row>
    <row r="14577" spans="13:13" x14ac:dyDescent="0.25">
      <c r="M14577" s="7"/>
    </row>
    <row r="14578" spans="13:13" x14ac:dyDescent="0.25">
      <c r="M14578" s="7"/>
    </row>
    <row r="14579" spans="13:13" x14ac:dyDescent="0.25">
      <c r="M14579" s="7"/>
    </row>
    <row r="14580" spans="13:13" x14ac:dyDescent="0.25">
      <c r="M14580" s="7"/>
    </row>
    <row r="14581" spans="13:13" x14ac:dyDescent="0.25">
      <c r="M14581" s="7"/>
    </row>
    <row r="14582" spans="13:13" x14ac:dyDescent="0.25">
      <c r="M14582" s="7"/>
    </row>
    <row r="14583" spans="13:13" x14ac:dyDescent="0.25">
      <c r="M14583" s="7"/>
    </row>
    <row r="14584" spans="13:13" x14ac:dyDescent="0.25">
      <c r="M14584" s="7"/>
    </row>
    <row r="14585" spans="13:13" x14ac:dyDescent="0.25">
      <c r="M14585" s="7"/>
    </row>
    <row r="14586" spans="13:13" x14ac:dyDescent="0.25">
      <c r="M14586" s="7"/>
    </row>
    <row r="14587" spans="13:13" x14ac:dyDescent="0.25">
      <c r="M14587" s="7"/>
    </row>
    <row r="14588" spans="13:13" x14ac:dyDescent="0.25">
      <c r="M14588" s="7"/>
    </row>
    <row r="14589" spans="13:13" x14ac:dyDescent="0.25">
      <c r="M14589" s="7"/>
    </row>
    <row r="14590" spans="13:13" x14ac:dyDescent="0.25">
      <c r="M14590" s="7"/>
    </row>
    <row r="14591" spans="13:13" x14ac:dyDescent="0.25">
      <c r="M14591" s="7"/>
    </row>
    <row r="14592" spans="13:13" x14ac:dyDescent="0.25">
      <c r="M14592" s="7"/>
    </row>
    <row r="14593" spans="13:13" x14ac:dyDescent="0.25">
      <c r="M14593" s="7"/>
    </row>
    <row r="14594" spans="13:13" x14ac:dyDescent="0.25">
      <c r="M14594" s="7"/>
    </row>
    <row r="14595" spans="13:13" x14ac:dyDescent="0.25">
      <c r="M14595" s="7"/>
    </row>
    <row r="14596" spans="13:13" x14ac:dyDescent="0.25">
      <c r="M14596" s="7"/>
    </row>
    <row r="14597" spans="13:13" x14ac:dyDescent="0.25">
      <c r="M14597" s="7"/>
    </row>
    <row r="14598" spans="13:13" x14ac:dyDescent="0.25">
      <c r="M14598" s="7"/>
    </row>
    <row r="14599" spans="13:13" x14ac:dyDescent="0.25">
      <c r="M14599" s="7"/>
    </row>
    <row r="14600" spans="13:13" x14ac:dyDescent="0.25">
      <c r="M14600" s="7"/>
    </row>
    <row r="14601" spans="13:13" x14ac:dyDescent="0.25">
      <c r="M14601" s="7"/>
    </row>
    <row r="14602" spans="13:13" x14ac:dyDescent="0.25">
      <c r="M14602" s="7"/>
    </row>
    <row r="14603" spans="13:13" x14ac:dyDescent="0.25">
      <c r="M14603" s="7"/>
    </row>
    <row r="14604" spans="13:13" x14ac:dyDescent="0.25">
      <c r="M14604" s="7"/>
    </row>
    <row r="14605" spans="13:13" x14ac:dyDescent="0.25">
      <c r="M14605" s="7"/>
    </row>
    <row r="14606" spans="13:13" x14ac:dyDescent="0.25">
      <c r="M14606" s="7"/>
    </row>
    <row r="14607" spans="13:13" x14ac:dyDescent="0.25">
      <c r="M14607" s="7"/>
    </row>
    <row r="14608" spans="13:13" x14ac:dyDescent="0.25">
      <c r="M14608" s="7"/>
    </row>
    <row r="14609" spans="13:13" x14ac:dyDescent="0.25">
      <c r="M14609" s="7"/>
    </row>
    <row r="14610" spans="13:13" x14ac:dyDescent="0.25">
      <c r="M14610" s="7"/>
    </row>
    <row r="14611" spans="13:13" x14ac:dyDescent="0.25">
      <c r="M14611" s="7"/>
    </row>
    <row r="14612" spans="13:13" x14ac:dyDescent="0.25">
      <c r="M14612" s="7"/>
    </row>
    <row r="14613" spans="13:13" x14ac:dyDescent="0.25">
      <c r="M14613" s="7"/>
    </row>
    <row r="14614" spans="13:13" x14ac:dyDescent="0.25">
      <c r="M14614" s="7"/>
    </row>
    <row r="14615" spans="13:13" x14ac:dyDescent="0.25">
      <c r="M14615" s="7"/>
    </row>
    <row r="14616" spans="13:13" x14ac:dyDescent="0.25">
      <c r="M14616" s="7"/>
    </row>
    <row r="14617" spans="13:13" x14ac:dyDescent="0.25">
      <c r="M14617" s="7"/>
    </row>
    <row r="14618" spans="13:13" x14ac:dyDescent="0.25">
      <c r="M14618" s="7"/>
    </row>
    <row r="14619" spans="13:13" x14ac:dyDescent="0.25">
      <c r="M14619" s="7"/>
    </row>
    <row r="14620" spans="13:13" x14ac:dyDescent="0.25">
      <c r="M14620" s="7"/>
    </row>
    <row r="14621" spans="13:13" x14ac:dyDescent="0.25">
      <c r="M14621" s="7"/>
    </row>
    <row r="14622" spans="13:13" x14ac:dyDescent="0.25">
      <c r="M14622" s="7"/>
    </row>
    <row r="14623" spans="13:13" x14ac:dyDescent="0.25">
      <c r="M14623" s="7"/>
    </row>
    <row r="14624" spans="13:13" x14ac:dyDescent="0.25">
      <c r="M14624" s="7"/>
    </row>
    <row r="14625" spans="13:13" x14ac:dyDescent="0.25">
      <c r="M14625" s="7"/>
    </row>
    <row r="14626" spans="13:13" x14ac:dyDescent="0.25">
      <c r="M14626" s="7"/>
    </row>
    <row r="14627" spans="13:13" x14ac:dyDescent="0.25">
      <c r="M14627" s="7"/>
    </row>
    <row r="14628" spans="13:13" x14ac:dyDescent="0.25">
      <c r="M14628" s="7"/>
    </row>
    <row r="14629" spans="13:13" x14ac:dyDescent="0.25">
      <c r="M14629" s="7"/>
    </row>
    <row r="14630" spans="13:13" x14ac:dyDescent="0.25">
      <c r="M14630" s="7"/>
    </row>
    <row r="14631" spans="13:13" x14ac:dyDescent="0.25">
      <c r="M14631" s="7"/>
    </row>
    <row r="14632" spans="13:13" x14ac:dyDescent="0.25">
      <c r="M14632" s="7"/>
    </row>
    <row r="14633" spans="13:13" x14ac:dyDescent="0.25">
      <c r="M14633" s="7"/>
    </row>
    <row r="14634" spans="13:13" x14ac:dyDescent="0.25">
      <c r="M14634" s="7"/>
    </row>
    <row r="14635" spans="13:13" x14ac:dyDescent="0.25">
      <c r="M14635" s="7"/>
    </row>
    <row r="14636" spans="13:13" x14ac:dyDescent="0.25">
      <c r="M14636" s="7"/>
    </row>
    <row r="14637" spans="13:13" x14ac:dyDescent="0.25">
      <c r="M14637" s="7"/>
    </row>
    <row r="14638" spans="13:13" x14ac:dyDescent="0.25">
      <c r="M14638" s="7"/>
    </row>
    <row r="14639" spans="13:13" x14ac:dyDescent="0.25">
      <c r="M14639" s="7"/>
    </row>
    <row r="14640" spans="13:13" x14ac:dyDescent="0.25">
      <c r="M14640" s="7"/>
    </row>
    <row r="14641" spans="13:13" x14ac:dyDescent="0.25">
      <c r="M14641" s="7"/>
    </row>
    <row r="14642" spans="13:13" x14ac:dyDescent="0.25">
      <c r="M14642" s="7"/>
    </row>
    <row r="14643" spans="13:13" x14ac:dyDescent="0.25">
      <c r="M14643" s="7"/>
    </row>
    <row r="14644" spans="13:13" x14ac:dyDescent="0.25">
      <c r="M14644" s="7"/>
    </row>
    <row r="14645" spans="13:13" x14ac:dyDescent="0.25">
      <c r="M14645" s="7"/>
    </row>
    <row r="14646" spans="13:13" x14ac:dyDescent="0.25">
      <c r="M14646" s="7"/>
    </row>
    <row r="14647" spans="13:13" x14ac:dyDescent="0.25">
      <c r="M14647" s="7"/>
    </row>
    <row r="14648" spans="13:13" x14ac:dyDescent="0.25">
      <c r="M14648" s="7"/>
    </row>
    <row r="14649" spans="13:13" x14ac:dyDescent="0.25">
      <c r="M14649" s="7"/>
    </row>
    <row r="14650" spans="13:13" x14ac:dyDescent="0.25">
      <c r="M14650" s="7"/>
    </row>
    <row r="14651" spans="13:13" x14ac:dyDescent="0.25">
      <c r="M14651" s="7"/>
    </row>
    <row r="14652" spans="13:13" x14ac:dyDescent="0.25">
      <c r="M14652" s="7"/>
    </row>
    <row r="14653" spans="13:13" x14ac:dyDescent="0.25">
      <c r="M14653" s="7"/>
    </row>
    <row r="14654" spans="13:13" x14ac:dyDescent="0.25">
      <c r="M14654" s="7"/>
    </row>
    <row r="14655" spans="13:13" x14ac:dyDescent="0.25">
      <c r="M14655" s="7"/>
    </row>
    <row r="14656" spans="13:13" x14ac:dyDescent="0.25">
      <c r="M14656" s="7"/>
    </row>
    <row r="14657" spans="13:13" x14ac:dyDescent="0.25">
      <c r="M14657" s="7"/>
    </row>
    <row r="14658" spans="13:13" x14ac:dyDescent="0.25">
      <c r="M14658" s="7"/>
    </row>
    <row r="14659" spans="13:13" x14ac:dyDescent="0.25">
      <c r="M14659" s="7"/>
    </row>
    <row r="14660" spans="13:13" x14ac:dyDescent="0.25">
      <c r="M14660" s="7"/>
    </row>
    <row r="14661" spans="13:13" x14ac:dyDescent="0.25">
      <c r="M14661" s="7"/>
    </row>
    <row r="14662" spans="13:13" x14ac:dyDescent="0.25">
      <c r="M14662" s="7"/>
    </row>
    <row r="14663" spans="13:13" x14ac:dyDescent="0.25">
      <c r="M14663" s="7"/>
    </row>
    <row r="14664" spans="13:13" x14ac:dyDescent="0.25">
      <c r="M14664" s="7"/>
    </row>
    <row r="14665" spans="13:13" x14ac:dyDescent="0.25">
      <c r="M14665" s="7"/>
    </row>
    <row r="14666" spans="13:13" x14ac:dyDescent="0.25">
      <c r="M14666" s="7"/>
    </row>
    <row r="14667" spans="13:13" x14ac:dyDescent="0.25">
      <c r="M14667" s="7"/>
    </row>
    <row r="14668" spans="13:13" x14ac:dyDescent="0.25">
      <c r="M14668" s="7"/>
    </row>
    <row r="14669" spans="13:13" x14ac:dyDescent="0.25">
      <c r="M14669" s="7"/>
    </row>
    <row r="14670" spans="13:13" x14ac:dyDescent="0.25">
      <c r="M14670" s="7"/>
    </row>
    <row r="14671" spans="13:13" x14ac:dyDescent="0.25">
      <c r="M14671" s="7"/>
    </row>
    <row r="14672" spans="13:13" x14ac:dyDescent="0.25">
      <c r="M14672" s="7"/>
    </row>
    <row r="14673" spans="13:13" x14ac:dyDescent="0.25">
      <c r="M14673" s="7"/>
    </row>
    <row r="14674" spans="13:13" x14ac:dyDescent="0.25">
      <c r="M14674" s="7"/>
    </row>
    <row r="14675" spans="13:13" x14ac:dyDescent="0.25">
      <c r="M14675" s="7"/>
    </row>
    <row r="14676" spans="13:13" x14ac:dyDescent="0.25">
      <c r="M14676" s="7"/>
    </row>
    <row r="14677" spans="13:13" x14ac:dyDescent="0.25">
      <c r="M14677" s="7"/>
    </row>
    <row r="14678" spans="13:13" x14ac:dyDescent="0.25">
      <c r="M14678" s="7"/>
    </row>
    <row r="14679" spans="13:13" x14ac:dyDescent="0.25">
      <c r="M14679" s="7"/>
    </row>
    <row r="14680" spans="13:13" x14ac:dyDescent="0.25">
      <c r="M14680" s="7"/>
    </row>
    <row r="14681" spans="13:13" x14ac:dyDescent="0.25">
      <c r="M14681" s="7"/>
    </row>
    <row r="14682" spans="13:13" x14ac:dyDescent="0.25">
      <c r="M14682" s="7"/>
    </row>
    <row r="14683" spans="13:13" x14ac:dyDescent="0.25">
      <c r="M14683" s="7"/>
    </row>
    <row r="14684" spans="13:13" x14ac:dyDescent="0.25">
      <c r="M14684" s="7"/>
    </row>
    <row r="14685" spans="13:13" x14ac:dyDescent="0.25">
      <c r="M14685" s="7"/>
    </row>
    <row r="14686" spans="13:13" x14ac:dyDescent="0.25">
      <c r="M14686" s="7"/>
    </row>
    <row r="14687" spans="13:13" x14ac:dyDescent="0.25">
      <c r="M14687" s="7"/>
    </row>
    <row r="14688" spans="13:13" x14ac:dyDescent="0.25">
      <c r="M14688" s="7"/>
    </row>
    <row r="14689" spans="13:13" x14ac:dyDescent="0.25">
      <c r="M14689" s="7"/>
    </row>
    <row r="14690" spans="13:13" x14ac:dyDescent="0.25">
      <c r="M14690" s="7"/>
    </row>
    <row r="14691" spans="13:13" x14ac:dyDescent="0.25">
      <c r="M14691" s="7"/>
    </row>
    <row r="14692" spans="13:13" x14ac:dyDescent="0.25">
      <c r="M14692" s="7"/>
    </row>
    <row r="14693" spans="13:13" x14ac:dyDescent="0.25">
      <c r="M14693" s="7"/>
    </row>
    <row r="14694" spans="13:13" x14ac:dyDescent="0.25">
      <c r="M14694" s="7"/>
    </row>
    <row r="14695" spans="13:13" x14ac:dyDescent="0.25">
      <c r="M14695" s="7"/>
    </row>
    <row r="14696" spans="13:13" x14ac:dyDescent="0.25">
      <c r="M14696" s="7"/>
    </row>
    <row r="14697" spans="13:13" x14ac:dyDescent="0.25">
      <c r="M14697" s="7"/>
    </row>
    <row r="14698" spans="13:13" x14ac:dyDescent="0.25">
      <c r="M14698" s="7"/>
    </row>
    <row r="14699" spans="13:13" x14ac:dyDescent="0.25">
      <c r="M14699" s="7"/>
    </row>
    <row r="14700" spans="13:13" x14ac:dyDescent="0.25">
      <c r="M14700" s="7"/>
    </row>
    <row r="14701" spans="13:13" x14ac:dyDescent="0.25">
      <c r="M14701" s="7"/>
    </row>
    <row r="14702" spans="13:13" x14ac:dyDescent="0.25">
      <c r="M14702" s="7"/>
    </row>
    <row r="14703" spans="13:13" x14ac:dyDescent="0.25">
      <c r="M14703" s="7"/>
    </row>
    <row r="14704" spans="13:13" x14ac:dyDescent="0.25">
      <c r="M14704" s="7"/>
    </row>
    <row r="14705" spans="13:13" x14ac:dyDescent="0.25">
      <c r="M14705" s="7"/>
    </row>
    <row r="14706" spans="13:13" x14ac:dyDescent="0.25">
      <c r="M14706" s="7"/>
    </row>
    <row r="14707" spans="13:13" x14ac:dyDescent="0.25">
      <c r="M14707" s="7"/>
    </row>
    <row r="14708" spans="13:13" x14ac:dyDescent="0.25">
      <c r="M14708" s="7"/>
    </row>
    <row r="14709" spans="13:13" x14ac:dyDescent="0.25">
      <c r="M14709" s="7"/>
    </row>
    <row r="14710" spans="13:13" x14ac:dyDescent="0.25">
      <c r="M14710" s="7"/>
    </row>
    <row r="14711" spans="13:13" x14ac:dyDescent="0.25">
      <c r="M14711" s="7"/>
    </row>
    <row r="14712" spans="13:13" x14ac:dyDescent="0.25">
      <c r="M14712" s="7"/>
    </row>
    <row r="14713" spans="13:13" x14ac:dyDescent="0.25">
      <c r="M14713" s="7"/>
    </row>
    <row r="14714" spans="13:13" x14ac:dyDescent="0.25">
      <c r="M14714" s="7"/>
    </row>
    <row r="14715" spans="13:13" x14ac:dyDescent="0.25">
      <c r="M14715" s="7"/>
    </row>
    <row r="14716" spans="13:13" x14ac:dyDescent="0.25">
      <c r="M14716" s="7"/>
    </row>
    <row r="14717" spans="13:13" x14ac:dyDescent="0.25">
      <c r="M14717" s="7"/>
    </row>
    <row r="14718" spans="13:13" x14ac:dyDescent="0.25">
      <c r="M14718" s="7"/>
    </row>
    <row r="14719" spans="13:13" x14ac:dyDescent="0.25">
      <c r="M14719" s="7"/>
    </row>
    <row r="14720" spans="13:13" x14ac:dyDescent="0.25">
      <c r="M14720" s="7"/>
    </row>
    <row r="14721" spans="13:13" x14ac:dyDescent="0.25">
      <c r="M14721" s="7"/>
    </row>
    <row r="14722" spans="13:13" x14ac:dyDescent="0.25">
      <c r="M14722" s="7"/>
    </row>
    <row r="14723" spans="13:13" x14ac:dyDescent="0.25">
      <c r="M14723" s="7"/>
    </row>
    <row r="14724" spans="13:13" x14ac:dyDescent="0.25">
      <c r="M14724" s="7"/>
    </row>
    <row r="14725" spans="13:13" x14ac:dyDescent="0.25">
      <c r="M14725" s="7"/>
    </row>
    <row r="14726" spans="13:13" x14ac:dyDescent="0.25">
      <c r="M14726" s="7"/>
    </row>
    <row r="14727" spans="13:13" x14ac:dyDescent="0.25">
      <c r="M14727" s="7"/>
    </row>
    <row r="14728" spans="13:13" x14ac:dyDescent="0.25">
      <c r="M14728" s="7"/>
    </row>
    <row r="14729" spans="13:13" x14ac:dyDescent="0.25">
      <c r="M14729" s="7"/>
    </row>
    <row r="14730" spans="13:13" x14ac:dyDescent="0.25">
      <c r="M14730" s="7"/>
    </row>
    <row r="14731" spans="13:13" x14ac:dyDescent="0.25">
      <c r="M14731" s="7"/>
    </row>
    <row r="14732" spans="13:13" x14ac:dyDescent="0.25">
      <c r="M14732" s="7"/>
    </row>
    <row r="14733" spans="13:13" x14ac:dyDescent="0.25">
      <c r="M14733" s="7"/>
    </row>
    <row r="14734" spans="13:13" x14ac:dyDescent="0.25">
      <c r="M14734" s="7"/>
    </row>
    <row r="14735" spans="13:13" x14ac:dyDescent="0.25">
      <c r="M14735" s="7"/>
    </row>
    <row r="14736" spans="13:13" x14ac:dyDescent="0.25">
      <c r="M14736" s="7"/>
    </row>
    <row r="14737" spans="13:13" x14ac:dyDescent="0.25">
      <c r="M14737" s="7"/>
    </row>
    <row r="14738" spans="13:13" x14ac:dyDescent="0.25">
      <c r="M14738" s="7"/>
    </row>
    <row r="14739" spans="13:13" x14ac:dyDescent="0.25">
      <c r="M14739" s="7"/>
    </row>
    <row r="14740" spans="13:13" x14ac:dyDescent="0.25">
      <c r="M14740" s="7"/>
    </row>
    <row r="14741" spans="13:13" x14ac:dyDescent="0.25">
      <c r="M14741" s="7"/>
    </row>
    <row r="14742" spans="13:13" x14ac:dyDescent="0.25">
      <c r="M14742" s="7"/>
    </row>
    <row r="14743" spans="13:13" x14ac:dyDescent="0.25">
      <c r="M14743" s="7"/>
    </row>
    <row r="14744" spans="13:13" x14ac:dyDescent="0.25">
      <c r="M14744" s="7"/>
    </row>
    <row r="14745" spans="13:13" x14ac:dyDescent="0.25">
      <c r="M14745" s="7"/>
    </row>
    <row r="14746" spans="13:13" x14ac:dyDescent="0.25">
      <c r="M14746" s="7"/>
    </row>
    <row r="14747" spans="13:13" x14ac:dyDescent="0.25">
      <c r="M14747" s="7"/>
    </row>
    <row r="14748" spans="13:13" x14ac:dyDescent="0.25">
      <c r="M14748" s="7"/>
    </row>
    <row r="14749" spans="13:13" x14ac:dyDescent="0.25">
      <c r="M14749" s="7"/>
    </row>
    <row r="14750" spans="13:13" x14ac:dyDescent="0.25">
      <c r="M14750" s="7"/>
    </row>
    <row r="14751" spans="13:13" x14ac:dyDescent="0.25">
      <c r="M14751" s="7"/>
    </row>
    <row r="14752" spans="13:13" x14ac:dyDescent="0.25">
      <c r="M14752" s="7"/>
    </row>
    <row r="14753" spans="13:13" x14ac:dyDescent="0.25">
      <c r="M14753" s="7"/>
    </row>
    <row r="14754" spans="13:13" x14ac:dyDescent="0.25">
      <c r="M14754" s="7"/>
    </row>
    <row r="14755" spans="13:13" x14ac:dyDescent="0.25">
      <c r="M14755" s="7"/>
    </row>
    <row r="14756" spans="13:13" x14ac:dyDescent="0.25">
      <c r="M14756" s="7"/>
    </row>
    <row r="14757" spans="13:13" x14ac:dyDescent="0.25">
      <c r="M14757" s="7"/>
    </row>
    <row r="14758" spans="13:13" x14ac:dyDescent="0.25">
      <c r="M14758" s="7"/>
    </row>
    <row r="14759" spans="13:13" x14ac:dyDescent="0.25">
      <c r="M14759" s="7"/>
    </row>
    <row r="14760" spans="13:13" x14ac:dyDescent="0.25">
      <c r="M14760" s="7"/>
    </row>
    <row r="14761" spans="13:13" x14ac:dyDescent="0.25">
      <c r="M14761" s="7"/>
    </row>
    <row r="14762" spans="13:13" x14ac:dyDescent="0.25">
      <c r="M14762" s="7"/>
    </row>
    <row r="14763" spans="13:13" x14ac:dyDescent="0.25">
      <c r="M14763" s="7"/>
    </row>
    <row r="14764" spans="13:13" x14ac:dyDescent="0.25">
      <c r="M14764" s="7"/>
    </row>
    <row r="14765" spans="13:13" x14ac:dyDescent="0.25">
      <c r="M14765" s="7"/>
    </row>
    <row r="14766" spans="13:13" x14ac:dyDescent="0.25">
      <c r="M14766" s="7"/>
    </row>
    <row r="14767" spans="13:13" x14ac:dyDescent="0.25">
      <c r="M14767" s="7"/>
    </row>
    <row r="14768" spans="13:13" x14ac:dyDescent="0.25">
      <c r="M14768" s="7"/>
    </row>
    <row r="14769" spans="13:13" x14ac:dyDescent="0.25">
      <c r="M14769" s="7"/>
    </row>
    <row r="14770" spans="13:13" x14ac:dyDescent="0.25">
      <c r="M14770" s="7"/>
    </row>
    <row r="14771" spans="13:13" x14ac:dyDescent="0.25">
      <c r="M14771" s="7"/>
    </row>
    <row r="14772" spans="13:13" x14ac:dyDescent="0.25">
      <c r="M14772" s="7"/>
    </row>
    <row r="14773" spans="13:13" x14ac:dyDescent="0.25">
      <c r="M14773" s="7"/>
    </row>
    <row r="14774" spans="13:13" x14ac:dyDescent="0.25">
      <c r="M14774" s="7"/>
    </row>
    <row r="14775" spans="13:13" x14ac:dyDescent="0.25">
      <c r="M14775" s="7"/>
    </row>
    <row r="14776" spans="13:13" x14ac:dyDescent="0.25">
      <c r="M14776" s="7"/>
    </row>
    <row r="14777" spans="13:13" x14ac:dyDescent="0.25">
      <c r="M14777" s="7"/>
    </row>
    <row r="14778" spans="13:13" x14ac:dyDescent="0.25">
      <c r="M14778" s="7"/>
    </row>
    <row r="14779" spans="13:13" x14ac:dyDescent="0.25">
      <c r="M14779" s="7"/>
    </row>
    <row r="14780" spans="13:13" x14ac:dyDescent="0.25">
      <c r="M14780" s="7"/>
    </row>
    <row r="14781" spans="13:13" x14ac:dyDescent="0.25">
      <c r="M14781" s="7"/>
    </row>
    <row r="14782" spans="13:13" x14ac:dyDescent="0.25">
      <c r="M14782" s="7"/>
    </row>
    <row r="14783" spans="13:13" x14ac:dyDescent="0.25">
      <c r="M14783" s="7"/>
    </row>
    <row r="14784" spans="13:13" x14ac:dyDescent="0.25">
      <c r="M14784" s="7"/>
    </row>
    <row r="14785" spans="13:13" x14ac:dyDescent="0.25">
      <c r="M14785" s="7"/>
    </row>
    <row r="14786" spans="13:13" x14ac:dyDescent="0.25">
      <c r="M14786" s="7"/>
    </row>
    <row r="14787" spans="13:13" x14ac:dyDescent="0.25">
      <c r="M14787" s="7"/>
    </row>
    <row r="14788" spans="13:13" x14ac:dyDescent="0.25">
      <c r="M14788" s="7"/>
    </row>
    <row r="14789" spans="13:13" x14ac:dyDescent="0.25">
      <c r="M14789" s="7"/>
    </row>
    <row r="14790" spans="13:13" x14ac:dyDescent="0.25">
      <c r="M14790" s="7"/>
    </row>
    <row r="14791" spans="13:13" x14ac:dyDescent="0.25">
      <c r="M14791" s="7"/>
    </row>
    <row r="14792" spans="13:13" x14ac:dyDescent="0.25">
      <c r="M14792" s="7"/>
    </row>
    <row r="14793" spans="13:13" x14ac:dyDescent="0.25">
      <c r="M14793" s="7"/>
    </row>
    <row r="14794" spans="13:13" x14ac:dyDescent="0.25">
      <c r="M14794" s="7"/>
    </row>
    <row r="14795" spans="13:13" x14ac:dyDescent="0.25">
      <c r="M14795" s="7"/>
    </row>
    <row r="14796" spans="13:13" x14ac:dyDescent="0.25">
      <c r="M14796" s="7"/>
    </row>
    <row r="14797" spans="13:13" x14ac:dyDescent="0.25">
      <c r="M14797" s="7"/>
    </row>
    <row r="14798" spans="13:13" x14ac:dyDescent="0.25">
      <c r="M14798" s="7"/>
    </row>
    <row r="14799" spans="13:13" x14ac:dyDescent="0.25">
      <c r="M14799" s="7"/>
    </row>
    <row r="14800" spans="13:13" x14ac:dyDescent="0.25">
      <c r="M14800" s="7"/>
    </row>
    <row r="14801" spans="13:13" x14ac:dyDescent="0.25">
      <c r="M14801" s="7"/>
    </row>
    <row r="14802" spans="13:13" x14ac:dyDescent="0.25">
      <c r="M14802" s="7"/>
    </row>
    <row r="14803" spans="13:13" x14ac:dyDescent="0.25">
      <c r="M14803" s="7"/>
    </row>
    <row r="14804" spans="13:13" x14ac:dyDescent="0.25">
      <c r="M14804" s="7"/>
    </row>
    <row r="14805" spans="13:13" x14ac:dyDescent="0.25">
      <c r="M14805" s="7"/>
    </row>
    <row r="14806" spans="13:13" x14ac:dyDescent="0.25">
      <c r="M14806" s="7"/>
    </row>
    <row r="14807" spans="13:13" x14ac:dyDescent="0.25">
      <c r="M14807" s="7"/>
    </row>
    <row r="14808" spans="13:13" x14ac:dyDescent="0.25">
      <c r="M14808" s="7"/>
    </row>
    <row r="14809" spans="13:13" x14ac:dyDescent="0.25">
      <c r="M14809" s="7"/>
    </row>
    <row r="14810" spans="13:13" x14ac:dyDescent="0.25">
      <c r="M14810" s="7"/>
    </row>
    <row r="14811" spans="13:13" x14ac:dyDescent="0.25">
      <c r="M14811" s="7"/>
    </row>
    <row r="14812" spans="13:13" x14ac:dyDescent="0.25">
      <c r="M14812" s="7"/>
    </row>
    <row r="14813" spans="13:13" x14ac:dyDescent="0.25">
      <c r="M14813" s="7"/>
    </row>
    <row r="14814" spans="13:13" x14ac:dyDescent="0.25">
      <c r="M14814" s="7"/>
    </row>
    <row r="14815" spans="13:13" x14ac:dyDescent="0.25">
      <c r="M14815" s="7"/>
    </row>
    <row r="14816" spans="13:13" x14ac:dyDescent="0.25">
      <c r="M14816" s="7"/>
    </row>
    <row r="14817" spans="13:13" x14ac:dyDescent="0.25">
      <c r="M14817" s="7"/>
    </row>
    <row r="14818" spans="13:13" x14ac:dyDescent="0.25">
      <c r="M14818" s="7"/>
    </row>
    <row r="14819" spans="13:13" x14ac:dyDescent="0.25">
      <c r="M14819" s="7"/>
    </row>
    <row r="14820" spans="13:13" x14ac:dyDescent="0.25">
      <c r="M14820" s="7"/>
    </row>
    <row r="14821" spans="13:13" x14ac:dyDescent="0.25">
      <c r="M14821" s="7"/>
    </row>
    <row r="14822" spans="13:13" x14ac:dyDescent="0.25">
      <c r="M14822" s="7"/>
    </row>
    <row r="14823" spans="13:13" x14ac:dyDescent="0.25">
      <c r="M14823" s="7"/>
    </row>
    <row r="14824" spans="13:13" x14ac:dyDescent="0.25">
      <c r="M14824" s="7"/>
    </row>
    <row r="14825" spans="13:13" x14ac:dyDescent="0.25">
      <c r="M14825" s="7"/>
    </row>
    <row r="14826" spans="13:13" x14ac:dyDescent="0.25">
      <c r="M14826" s="7"/>
    </row>
    <row r="14827" spans="13:13" x14ac:dyDescent="0.25">
      <c r="M14827" s="7"/>
    </row>
    <row r="14828" spans="13:13" x14ac:dyDescent="0.25">
      <c r="M14828" s="7"/>
    </row>
    <row r="14829" spans="13:13" x14ac:dyDescent="0.25">
      <c r="M14829" s="7"/>
    </row>
    <row r="14830" spans="13:13" x14ac:dyDescent="0.25">
      <c r="M14830" s="7"/>
    </row>
    <row r="14831" spans="13:13" x14ac:dyDescent="0.25">
      <c r="M14831" s="7"/>
    </row>
    <row r="14832" spans="13:13" x14ac:dyDescent="0.25">
      <c r="M14832" s="7"/>
    </row>
    <row r="14833" spans="13:13" x14ac:dyDescent="0.25">
      <c r="M14833" s="7"/>
    </row>
    <row r="14834" spans="13:13" x14ac:dyDescent="0.25">
      <c r="M14834" s="7"/>
    </row>
    <row r="14835" spans="13:13" x14ac:dyDescent="0.25">
      <c r="M14835" s="7"/>
    </row>
    <row r="14836" spans="13:13" x14ac:dyDescent="0.25">
      <c r="M14836" s="7"/>
    </row>
    <row r="14837" spans="13:13" x14ac:dyDescent="0.25">
      <c r="M14837" s="7"/>
    </row>
    <row r="14838" spans="13:13" x14ac:dyDescent="0.25">
      <c r="M14838" s="7"/>
    </row>
    <row r="14839" spans="13:13" x14ac:dyDescent="0.25">
      <c r="M14839" s="7"/>
    </row>
    <row r="14840" spans="13:13" x14ac:dyDescent="0.25">
      <c r="M14840" s="7"/>
    </row>
    <row r="14841" spans="13:13" x14ac:dyDescent="0.25">
      <c r="M14841" s="7"/>
    </row>
    <row r="14842" spans="13:13" x14ac:dyDescent="0.25">
      <c r="M14842" s="7"/>
    </row>
    <row r="14843" spans="13:13" x14ac:dyDescent="0.25">
      <c r="M14843" s="7"/>
    </row>
    <row r="14844" spans="13:13" x14ac:dyDescent="0.25">
      <c r="M14844" s="7"/>
    </row>
    <row r="14845" spans="13:13" x14ac:dyDescent="0.25">
      <c r="M14845" s="7"/>
    </row>
    <row r="14846" spans="13:13" x14ac:dyDescent="0.25">
      <c r="M14846" s="7"/>
    </row>
    <row r="14847" spans="13:13" x14ac:dyDescent="0.25">
      <c r="M14847" s="7"/>
    </row>
    <row r="14848" spans="13:13" x14ac:dyDescent="0.25">
      <c r="M14848" s="7"/>
    </row>
    <row r="14849" spans="13:13" x14ac:dyDescent="0.25">
      <c r="M14849" s="7"/>
    </row>
    <row r="14850" spans="13:13" x14ac:dyDescent="0.25">
      <c r="M14850" s="7"/>
    </row>
    <row r="14851" spans="13:13" x14ac:dyDescent="0.25">
      <c r="M14851" s="7"/>
    </row>
    <row r="14852" spans="13:13" x14ac:dyDescent="0.25">
      <c r="M14852" s="7"/>
    </row>
    <row r="14853" spans="13:13" x14ac:dyDescent="0.25">
      <c r="M14853" s="7"/>
    </row>
    <row r="14854" spans="13:13" x14ac:dyDescent="0.25">
      <c r="M14854" s="7"/>
    </row>
    <row r="14855" spans="13:13" x14ac:dyDescent="0.25">
      <c r="M14855" s="7"/>
    </row>
    <row r="14856" spans="13:13" x14ac:dyDescent="0.25">
      <c r="M14856" s="7"/>
    </row>
    <row r="14857" spans="13:13" x14ac:dyDescent="0.25">
      <c r="M14857" s="7"/>
    </row>
    <row r="14858" spans="13:13" x14ac:dyDescent="0.25">
      <c r="M14858" s="7"/>
    </row>
    <row r="14859" spans="13:13" x14ac:dyDescent="0.25">
      <c r="M14859" s="7"/>
    </row>
    <row r="14860" spans="13:13" x14ac:dyDescent="0.25">
      <c r="M14860" s="7"/>
    </row>
    <row r="14861" spans="13:13" x14ac:dyDescent="0.25">
      <c r="M14861" s="7"/>
    </row>
    <row r="14862" spans="13:13" x14ac:dyDescent="0.25">
      <c r="M14862" s="7"/>
    </row>
    <row r="14863" spans="13:13" x14ac:dyDescent="0.25">
      <c r="M14863" s="7"/>
    </row>
    <row r="14864" spans="13:13" x14ac:dyDescent="0.25">
      <c r="M14864" s="7"/>
    </row>
    <row r="14865" spans="13:13" x14ac:dyDescent="0.25">
      <c r="M14865" s="7"/>
    </row>
    <row r="14866" spans="13:13" x14ac:dyDescent="0.25">
      <c r="M14866" s="7"/>
    </row>
    <row r="14867" spans="13:13" x14ac:dyDescent="0.25">
      <c r="M14867" s="7"/>
    </row>
    <row r="14868" spans="13:13" x14ac:dyDescent="0.25">
      <c r="M14868" s="7"/>
    </row>
    <row r="14869" spans="13:13" x14ac:dyDescent="0.25">
      <c r="M14869" s="7"/>
    </row>
    <row r="14870" spans="13:13" x14ac:dyDescent="0.25">
      <c r="M14870" s="7"/>
    </row>
    <row r="14871" spans="13:13" x14ac:dyDescent="0.25">
      <c r="M14871" s="7"/>
    </row>
    <row r="14872" spans="13:13" x14ac:dyDescent="0.25">
      <c r="M14872" s="7"/>
    </row>
    <row r="14873" spans="13:13" x14ac:dyDescent="0.25">
      <c r="M14873" s="7"/>
    </row>
    <row r="14874" spans="13:13" x14ac:dyDescent="0.25">
      <c r="M14874" s="7"/>
    </row>
    <row r="14875" spans="13:13" x14ac:dyDescent="0.25">
      <c r="M14875" s="7"/>
    </row>
    <row r="14876" spans="13:13" x14ac:dyDescent="0.25">
      <c r="M14876" s="7"/>
    </row>
    <row r="14877" spans="13:13" x14ac:dyDescent="0.25">
      <c r="M14877" s="7"/>
    </row>
    <row r="14878" spans="13:13" x14ac:dyDescent="0.25">
      <c r="M14878" s="7"/>
    </row>
    <row r="14879" spans="13:13" x14ac:dyDescent="0.25">
      <c r="M14879" s="7"/>
    </row>
    <row r="14880" spans="13:13" x14ac:dyDescent="0.25">
      <c r="M14880" s="7"/>
    </row>
    <row r="14881" spans="13:13" x14ac:dyDescent="0.25">
      <c r="M14881" s="7"/>
    </row>
    <row r="14882" spans="13:13" x14ac:dyDescent="0.25">
      <c r="M14882" s="7"/>
    </row>
    <row r="14883" spans="13:13" x14ac:dyDescent="0.25">
      <c r="M14883" s="7"/>
    </row>
    <row r="14884" spans="13:13" x14ac:dyDescent="0.25">
      <c r="M14884" s="7"/>
    </row>
    <row r="14885" spans="13:13" x14ac:dyDescent="0.25">
      <c r="M14885" s="7"/>
    </row>
    <row r="14886" spans="13:13" x14ac:dyDescent="0.25">
      <c r="M14886" s="7"/>
    </row>
    <row r="14887" spans="13:13" x14ac:dyDescent="0.25">
      <c r="M14887" s="7"/>
    </row>
    <row r="14888" spans="13:13" x14ac:dyDescent="0.25">
      <c r="M14888" s="7"/>
    </row>
    <row r="14889" spans="13:13" x14ac:dyDescent="0.25">
      <c r="M14889" s="7"/>
    </row>
    <row r="14890" spans="13:13" x14ac:dyDescent="0.25">
      <c r="M14890" s="7"/>
    </row>
    <row r="14891" spans="13:13" x14ac:dyDescent="0.25">
      <c r="M14891" s="7"/>
    </row>
    <row r="14892" spans="13:13" x14ac:dyDescent="0.25">
      <c r="M14892" s="7"/>
    </row>
    <row r="14893" spans="13:13" x14ac:dyDescent="0.25">
      <c r="M14893" s="7"/>
    </row>
    <row r="14894" spans="13:13" x14ac:dyDescent="0.25">
      <c r="M14894" s="7"/>
    </row>
    <row r="14895" spans="13:13" x14ac:dyDescent="0.25">
      <c r="M14895" s="7"/>
    </row>
    <row r="14896" spans="13:13" x14ac:dyDescent="0.25">
      <c r="M14896" s="7"/>
    </row>
    <row r="14897" spans="13:13" x14ac:dyDescent="0.25">
      <c r="M14897" s="7"/>
    </row>
    <row r="14898" spans="13:13" x14ac:dyDescent="0.25">
      <c r="M14898" s="7"/>
    </row>
    <row r="14899" spans="13:13" x14ac:dyDescent="0.25">
      <c r="M14899" s="7"/>
    </row>
    <row r="14900" spans="13:13" x14ac:dyDescent="0.25">
      <c r="M14900" s="7"/>
    </row>
    <row r="14901" spans="13:13" x14ac:dyDescent="0.25">
      <c r="M14901" s="7"/>
    </row>
    <row r="14902" spans="13:13" x14ac:dyDescent="0.25">
      <c r="M14902" s="7"/>
    </row>
    <row r="14903" spans="13:13" x14ac:dyDescent="0.25">
      <c r="M14903" s="7"/>
    </row>
    <row r="14904" spans="13:13" x14ac:dyDescent="0.25">
      <c r="M14904" s="7"/>
    </row>
    <row r="14905" spans="13:13" x14ac:dyDescent="0.25">
      <c r="M14905" s="7"/>
    </row>
    <row r="14906" spans="13:13" x14ac:dyDescent="0.25">
      <c r="M14906" s="7"/>
    </row>
    <row r="14907" spans="13:13" x14ac:dyDescent="0.25">
      <c r="M14907" s="7"/>
    </row>
    <row r="14908" spans="13:13" x14ac:dyDescent="0.25">
      <c r="M14908" s="7"/>
    </row>
    <row r="14909" spans="13:13" x14ac:dyDescent="0.25">
      <c r="M14909" s="7"/>
    </row>
    <row r="14910" spans="13:13" x14ac:dyDescent="0.25">
      <c r="M14910" s="7"/>
    </row>
    <row r="14911" spans="13:13" x14ac:dyDescent="0.25">
      <c r="M14911" s="7"/>
    </row>
    <row r="14912" spans="13:13" x14ac:dyDescent="0.25">
      <c r="M14912" s="7"/>
    </row>
    <row r="14913" spans="13:13" x14ac:dyDescent="0.25">
      <c r="M14913" s="7"/>
    </row>
    <row r="14914" spans="13:13" x14ac:dyDescent="0.25">
      <c r="M14914" s="7"/>
    </row>
    <row r="14915" spans="13:13" x14ac:dyDescent="0.25">
      <c r="M14915" s="7"/>
    </row>
    <row r="14916" spans="13:13" x14ac:dyDescent="0.25">
      <c r="M14916" s="7"/>
    </row>
    <row r="14917" spans="13:13" x14ac:dyDescent="0.25">
      <c r="M14917" s="7"/>
    </row>
    <row r="14918" spans="13:13" x14ac:dyDescent="0.25">
      <c r="M14918" s="7"/>
    </row>
    <row r="14919" spans="13:13" x14ac:dyDescent="0.25">
      <c r="M14919" s="7"/>
    </row>
    <row r="14920" spans="13:13" x14ac:dyDescent="0.25">
      <c r="M14920" s="7"/>
    </row>
    <row r="14921" spans="13:13" x14ac:dyDescent="0.25">
      <c r="M14921" s="7"/>
    </row>
    <row r="14922" spans="13:13" x14ac:dyDescent="0.25">
      <c r="M14922" s="7"/>
    </row>
    <row r="14923" spans="13:13" x14ac:dyDescent="0.25">
      <c r="M14923" s="7"/>
    </row>
    <row r="14924" spans="13:13" x14ac:dyDescent="0.25">
      <c r="M14924" s="7"/>
    </row>
    <row r="14925" spans="13:13" x14ac:dyDescent="0.25">
      <c r="M14925" s="7"/>
    </row>
    <row r="14926" spans="13:13" x14ac:dyDescent="0.25">
      <c r="M14926" s="7"/>
    </row>
    <row r="14927" spans="13:13" x14ac:dyDescent="0.25">
      <c r="M14927" s="7"/>
    </row>
    <row r="14928" spans="13:13" x14ac:dyDescent="0.25">
      <c r="M14928" s="7"/>
    </row>
    <row r="14929" spans="13:13" x14ac:dyDescent="0.25">
      <c r="M14929" s="7"/>
    </row>
    <row r="14930" spans="13:13" x14ac:dyDescent="0.25">
      <c r="M14930" s="7"/>
    </row>
    <row r="14931" spans="13:13" x14ac:dyDescent="0.25">
      <c r="M14931" s="7"/>
    </row>
    <row r="14932" spans="13:13" x14ac:dyDescent="0.25">
      <c r="M14932" s="7"/>
    </row>
    <row r="14933" spans="13:13" x14ac:dyDescent="0.25">
      <c r="M14933" s="7"/>
    </row>
    <row r="14934" spans="13:13" x14ac:dyDescent="0.25">
      <c r="M14934" s="7"/>
    </row>
    <row r="14935" spans="13:13" x14ac:dyDescent="0.25">
      <c r="M14935" s="7"/>
    </row>
    <row r="14936" spans="13:13" x14ac:dyDescent="0.25">
      <c r="M14936" s="7"/>
    </row>
    <row r="14937" spans="13:13" x14ac:dyDescent="0.25">
      <c r="M14937" s="7"/>
    </row>
    <row r="14938" spans="13:13" x14ac:dyDescent="0.25">
      <c r="M14938" s="7"/>
    </row>
    <row r="14939" spans="13:13" x14ac:dyDescent="0.25">
      <c r="M14939" s="7"/>
    </row>
    <row r="14940" spans="13:13" x14ac:dyDescent="0.25">
      <c r="M14940" s="7"/>
    </row>
    <row r="14941" spans="13:13" x14ac:dyDescent="0.25">
      <c r="M14941" s="7"/>
    </row>
    <row r="14942" spans="13:13" x14ac:dyDescent="0.25">
      <c r="M14942" s="7"/>
    </row>
    <row r="14943" spans="13:13" x14ac:dyDescent="0.25">
      <c r="M14943" s="7"/>
    </row>
    <row r="14944" spans="13:13" x14ac:dyDescent="0.25">
      <c r="M14944" s="7"/>
    </row>
    <row r="14945" spans="13:13" x14ac:dyDescent="0.25">
      <c r="M14945" s="7"/>
    </row>
    <row r="14946" spans="13:13" x14ac:dyDescent="0.25">
      <c r="M14946" s="7"/>
    </row>
    <row r="14947" spans="13:13" x14ac:dyDescent="0.25">
      <c r="M14947" s="7"/>
    </row>
    <row r="14948" spans="13:13" x14ac:dyDescent="0.25">
      <c r="M14948" s="7"/>
    </row>
    <row r="14949" spans="13:13" x14ac:dyDescent="0.25">
      <c r="M14949" s="7"/>
    </row>
    <row r="14950" spans="13:13" x14ac:dyDescent="0.25">
      <c r="M14950" s="7"/>
    </row>
    <row r="14951" spans="13:13" x14ac:dyDescent="0.25">
      <c r="M14951" s="7"/>
    </row>
    <row r="14952" spans="13:13" x14ac:dyDescent="0.25">
      <c r="M14952" s="7"/>
    </row>
    <row r="14953" spans="13:13" x14ac:dyDescent="0.25">
      <c r="M14953" s="7"/>
    </row>
    <row r="14954" spans="13:13" x14ac:dyDescent="0.25">
      <c r="M14954" s="7"/>
    </row>
    <row r="14955" spans="13:13" x14ac:dyDescent="0.25">
      <c r="M14955" s="7"/>
    </row>
    <row r="14956" spans="13:13" x14ac:dyDescent="0.25">
      <c r="M14956" s="7"/>
    </row>
    <row r="14957" spans="13:13" x14ac:dyDescent="0.25">
      <c r="M14957" s="7"/>
    </row>
    <row r="14958" spans="13:13" x14ac:dyDescent="0.25">
      <c r="M14958" s="7"/>
    </row>
    <row r="14959" spans="13:13" x14ac:dyDescent="0.25">
      <c r="M14959" s="7"/>
    </row>
    <row r="14960" spans="13:13" x14ac:dyDescent="0.25">
      <c r="M14960" s="7"/>
    </row>
    <row r="14961" spans="13:13" x14ac:dyDescent="0.25">
      <c r="M14961" s="7"/>
    </row>
    <row r="14962" spans="13:13" x14ac:dyDescent="0.25">
      <c r="M14962" s="7"/>
    </row>
    <row r="14963" spans="13:13" x14ac:dyDescent="0.25">
      <c r="M14963" s="7"/>
    </row>
    <row r="14964" spans="13:13" x14ac:dyDescent="0.25">
      <c r="M14964" s="7"/>
    </row>
    <row r="14965" spans="13:13" x14ac:dyDescent="0.25">
      <c r="M14965" s="7"/>
    </row>
    <row r="14966" spans="13:13" x14ac:dyDescent="0.25">
      <c r="M14966" s="7"/>
    </row>
    <row r="14967" spans="13:13" x14ac:dyDescent="0.25">
      <c r="M14967" s="7"/>
    </row>
    <row r="14968" spans="13:13" x14ac:dyDescent="0.25">
      <c r="M14968" s="7"/>
    </row>
    <row r="14969" spans="13:13" x14ac:dyDescent="0.25">
      <c r="M14969" s="7"/>
    </row>
    <row r="14970" spans="13:13" x14ac:dyDescent="0.25">
      <c r="M14970" s="7"/>
    </row>
    <row r="14971" spans="13:13" x14ac:dyDescent="0.25">
      <c r="M14971" s="7"/>
    </row>
    <row r="14972" spans="13:13" x14ac:dyDescent="0.25">
      <c r="M14972" s="7"/>
    </row>
    <row r="14973" spans="13:13" x14ac:dyDescent="0.25">
      <c r="M14973" s="7"/>
    </row>
    <row r="14974" spans="13:13" x14ac:dyDescent="0.25">
      <c r="M14974" s="7"/>
    </row>
    <row r="14975" spans="13:13" x14ac:dyDescent="0.25">
      <c r="M14975" s="7"/>
    </row>
    <row r="14976" spans="13:13" x14ac:dyDescent="0.25">
      <c r="M14976" s="7"/>
    </row>
    <row r="14977" spans="13:13" x14ac:dyDescent="0.25">
      <c r="M14977" s="7"/>
    </row>
    <row r="14978" spans="13:13" x14ac:dyDescent="0.25">
      <c r="M14978" s="7"/>
    </row>
    <row r="14979" spans="13:13" x14ac:dyDescent="0.25">
      <c r="M14979" s="7"/>
    </row>
    <row r="14980" spans="13:13" x14ac:dyDescent="0.25">
      <c r="M14980" s="7"/>
    </row>
    <row r="14981" spans="13:13" x14ac:dyDescent="0.25">
      <c r="M14981" s="7"/>
    </row>
    <row r="14982" spans="13:13" x14ac:dyDescent="0.25">
      <c r="M14982" s="7"/>
    </row>
    <row r="14983" spans="13:13" x14ac:dyDescent="0.25">
      <c r="M14983" s="7"/>
    </row>
    <row r="14984" spans="13:13" x14ac:dyDescent="0.25">
      <c r="M14984" s="7"/>
    </row>
    <row r="14985" spans="13:13" x14ac:dyDescent="0.25">
      <c r="M14985" s="7"/>
    </row>
    <row r="14986" spans="13:13" x14ac:dyDescent="0.25">
      <c r="M14986" s="7"/>
    </row>
    <row r="14987" spans="13:13" x14ac:dyDescent="0.25">
      <c r="M14987" s="7"/>
    </row>
    <row r="14988" spans="13:13" x14ac:dyDescent="0.25">
      <c r="M14988" s="7"/>
    </row>
    <row r="14989" spans="13:13" x14ac:dyDescent="0.25">
      <c r="M14989" s="7"/>
    </row>
    <row r="14990" spans="13:13" x14ac:dyDescent="0.25">
      <c r="M14990" s="7"/>
    </row>
    <row r="14991" spans="13:13" x14ac:dyDescent="0.25">
      <c r="M14991" s="7"/>
    </row>
    <row r="14992" spans="13:13" x14ac:dyDescent="0.25">
      <c r="M14992" s="7"/>
    </row>
    <row r="14993" spans="13:13" x14ac:dyDescent="0.25">
      <c r="M14993" s="7"/>
    </row>
    <row r="14994" spans="13:13" x14ac:dyDescent="0.25">
      <c r="M14994" s="7"/>
    </row>
    <row r="14995" spans="13:13" x14ac:dyDescent="0.25">
      <c r="M14995" s="7"/>
    </row>
    <row r="14996" spans="13:13" x14ac:dyDescent="0.25">
      <c r="M14996" s="7"/>
    </row>
    <row r="14997" spans="13:13" x14ac:dyDescent="0.25">
      <c r="M14997" s="7"/>
    </row>
    <row r="14998" spans="13:13" x14ac:dyDescent="0.25">
      <c r="M14998" s="7"/>
    </row>
    <row r="14999" spans="13:13" x14ac:dyDescent="0.25">
      <c r="M14999" s="7"/>
    </row>
    <row r="15000" spans="13:13" x14ac:dyDescent="0.25">
      <c r="M15000" s="7"/>
    </row>
    <row r="15001" spans="13:13" x14ac:dyDescent="0.25">
      <c r="M15001" s="7"/>
    </row>
    <row r="15002" spans="13:13" x14ac:dyDescent="0.25">
      <c r="M15002" s="7"/>
    </row>
    <row r="15003" spans="13:13" x14ac:dyDescent="0.25">
      <c r="M15003" s="7"/>
    </row>
    <row r="15004" spans="13:13" x14ac:dyDescent="0.25">
      <c r="M15004" s="7"/>
    </row>
    <row r="15005" spans="13:13" x14ac:dyDescent="0.25">
      <c r="M15005" s="7"/>
    </row>
    <row r="15006" spans="13:13" x14ac:dyDescent="0.25">
      <c r="M15006" s="7"/>
    </row>
    <row r="15007" spans="13:13" x14ac:dyDescent="0.25">
      <c r="M15007" s="7"/>
    </row>
    <row r="15008" spans="13:13" x14ac:dyDescent="0.25">
      <c r="M15008" s="7"/>
    </row>
    <row r="15009" spans="13:13" x14ac:dyDescent="0.25">
      <c r="M15009" s="7"/>
    </row>
    <row r="15010" spans="13:13" x14ac:dyDescent="0.25">
      <c r="M15010" s="7"/>
    </row>
    <row r="15011" spans="13:13" x14ac:dyDescent="0.25">
      <c r="M15011" s="7"/>
    </row>
    <row r="15012" spans="13:13" x14ac:dyDescent="0.25">
      <c r="M15012" s="7"/>
    </row>
    <row r="15013" spans="13:13" x14ac:dyDescent="0.25">
      <c r="M15013" s="7"/>
    </row>
    <row r="15014" spans="13:13" x14ac:dyDescent="0.25">
      <c r="M15014" s="7"/>
    </row>
    <row r="15015" spans="13:13" x14ac:dyDescent="0.25">
      <c r="M15015" s="7"/>
    </row>
    <row r="15016" spans="13:13" x14ac:dyDescent="0.25">
      <c r="M15016" s="7"/>
    </row>
    <row r="15017" spans="13:13" x14ac:dyDescent="0.25">
      <c r="M15017" s="7"/>
    </row>
    <row r="15018" spans="13:13" x14ac:dyDescent="0.25">
      <c r="M15018" s="7"/>
    </row>
    <row r="15019" spans="13:13" x14ac:dyDescent="0.25">
      <c r="M15019" s="7"/>
    </row>
    <row r="15020" spans="13:13" x14ac:dyDescent="0.25">
      <c r="M15020" s="7"/>
    </row>
    <row r="15021" spans="13:13" x14ac:dyDescent="0.25">
      <c r="M15021" s="7"/>
    </row>
    <row r="15022" spans="13:13" x14ac:dyDescent="0.25">
      <c r="M15022" s="7"/>
    </row>
    <row r="15023" spans="13:13" x14ac:dyDescent="0.25">
      <c r="M15023" s="7"/>
    </row>
    <row r="15024" spans="13:13" x14ac:dyDescent="0.25">
      <c r="M15024" s="7"/>
    </row>
    <row r="15025" spans="13:13" x14ac:dyDescent="0.25">
      <c r="M15025" s="7"/>
    </row>
    <row r="15026" spans="13:13" x14ac:dyDescent="0.25">
      <c r="M15026" s="7"/>
    </row>
    <row r="15027" spans="13:13" x14ac:dyDescent="0.25">
      <c r="M15027" s="7"/>
    </row>
    <row r="15028" spans="13:13" x14ac:dyDescent="0.25">
      <c r="M15028" s="7"/>
    </row>
    <row r="15029" spans="13:13" x14ac:dyDescent="0.25">
      <c r="M15029" s="7"/>
    </row>
    <row r="15030" spans="13:13" x14ac:dyDescent="0.25">
      <c r="M15030" s="7"/>
    </row>
    <row r="15031" spans="13:13" x14ac:dyDescent="0.25">
      <c r="M15031" s="7"/>
    </row>
    <row r="15032" spans="13:13" x14ac:dyDescent="0.25">
      <c r="M15032" s="7"/>
    </row>
    <row r="15033" spans="13:13" x14ac:dyDescent="0.25">
      <c r="M15033" s="7"/>
    </row>
    <row r="15034" spans="13:13" x14ac:dyDescent="0.25">
      <c r="M15034" s="7"/>
    </row>
    <row r="15035" spans="13:13" x14ac:dyDescent="0.25">
      <c r="M15035" s="7"/>
    </row>
    <row r="15036" spans="13:13" x14ac:dyDescent="0.25">
      <c r="M15036" s="7"/>
    </row>
    <row r="15037" spans="13:13" x14ac:dyDescent="0.25">
      <c r="M15037" s="7"/>
    </row>
    <row r="15038" spans="13:13" x14ac:dyDescent="0.25">
      <c r="M15038" s="7"/>
    </row>
    <row r="15039" spans="13:13" x14ac:dyDescent="0.25">
      <c r="M15039" s="7"/>
    </row>
    <row r="15040" spans="13:13" x14ac:dyDescent="0.25">
      <c r="M15040" s="7"/>
    </row>
    <row r="15041" spans="13:13" x14ac:dyDescent="0.25">
      <c r="M15041" s="7"/>
    </row>
    <row r="15042" spans="13:13" x14ac:dyDescent="0.25">
      <c r="M15042" s="7"/>
    </row>
    <row r="15043" spans="13:13" x14ac:dyDescent="0.25">
      <c r="M15043" s="7"/>
    </row>
    <row r="15044" spans="13:13" x14ac:dyDescent="0.25">
      <c r="M15044" s="7"/>
    </row>
    <row r="15045" spans="13:13" x14ac:dyDescent="0.25">
      <c r="M15045" s="7"/>
    </row>
    <row r="15046" spans="13:13" x14ac:dyDescent="0.25">
      <c r="M15046" s="7"/>
    </row>
    <row r="15047" spans="13:13" x14ac:dyDescent="0.25">
      <c r="M15047" s="7"/>
    </row>
    <row r="15048" spans="13:13" x14ac:dyDescent="0.25">
      <c r="M15048" s="7"/>
    </row>
    <row r="15049" spans="13:13" x14ac:dyDescent="0.25">
      <c r="M15049" s="7"/>
    </row>
    <row r="15050" spans="13:13" x14ac:dyDescent="0.25">
      <c r="M15050" s="7"/>
    </row>
    <row r="15051" spans="13:13" x14ac:dyDescent="0.25">
      <c r="M15051" s="7"/>
    </row>
    <row r="15052" spans="13:13" x14ac:dyDescent="0.25">
      <c r="M15052" s="7"/>
    </row>
    <row r="15053" spans="13:13" x14ac:dyDescent="0.25">
      <c r="M15053" s="7"/>
    </row>
    <row r="15054" spans="13:13" x14ac:dyDescent="0.25">
      <c r="M15054" s="7"/>
    </row>
    <row r="15055" spans="13:13" x14ac:dyDescent="0.25">
      <c r="M15055" s="7"/>
    </row>
    <row r="15056" spans="13:13" x14ac:dyDescent="0.25">
      <c r="M15056" s="7"/>
    </row>
    <row r="15057" spans="13:13" x14ac:dyDescent="0.25">
      <c r="M15057" s="7"/>
    </row>
    <row r="15058" spans="13:13" x14ac:dyDescent="0.25">
      <c r="M15058" s="7"/>
    </row>
    <row r="15059" spans="13:13" x14ac:dyDescent="0.25">
      <c r="M15059" s="7"/>
    </row>
    <row r="15060" spans="13:13" x14ac:dyDescent="0.25">
      <c r="M15060" s="7"/>
    </row>
    <row r="15061" spans="13:13" x14ac:dyDescent="0.25">
      <c r="M15061" s="7"/>
    </row>
    <row r="15062" spans="13:13" x14ac:dyDescent="0.25">
      <c r="M15062" s="7"/>
    </row>
    <row r="15063" spans="13:13" x14ac:dyDescent="0.25">
      <c r="M15063" s="7"/>
    </row>
    <row r="15064" spans="13:13" x14ac:dyDescent="0.25">
      <c r="M15064" s="7"/>
    </row>
    <row r="15065" spans="13:13" x14ac:dyDescent="0.25">
      <c r="M15065" s="7"/>
    </row>
    <row r="15066" spans="13:13" x14ac:dyDescent="0.25">
      <c r="M15066" s="7"/>
    </row>
    <row r="15067" spans="13:13" x14ac:dyDescent="0.25">
      <c r="M15067" s="7"/>
    </row>
    <row r="15068" spans="13:13" x14ac:dyDescent="0.25">
      <c r="M15068" s="7"/>
    </row>
    <row r="15069" spans="13:13" x14ac:dyDescent="0.25">
      <c r="M15069" s="7"/>
    </row>
    <row r="15070" spans="13:13" x14ac:dyDescent="0.25">
      <c r="M15070" s="7"/>
    </row>
    <row r="15071" spans="13:13" x14ac:dyDescent="0.25">
      <c r="M15071" s="7"/>
    </row>
    <row r="15072" spans="13:13" x14ac:dyDescent="0.25">
      <c r="M15072" s="7"/>
    </row>
    <row r="15073" spans="13:13" x14ac:dyDescent="0.25">
      <c r="M15073" s="7"/>
    </row>
    <row r="15074" spans="13:13" x14ac:dyDescent="0.25">
      <c r="M15074" s="7"/>
    </row>
    <row r="15075" spans="13:13" x14ac:dyDescent="0.25">
      <c r="M15075" s="7"/>
    </row>
    <row r="15076" spans="13:13" x14ac:dyDescent="0.25">
      <c r="M15076" s="7"/>
    </row>
    <row r="15077" spans="13:13" x14ac:dyDescent="0.25">
      <c r="M15077" s="7"/>
    </row>
    <row r="15078" spans="13:13" x14ac:dyDescent="0.25">
      <c r="M15078" s="7"/>
    </row>
    <row r="15079" spans="13:13" x14ac:dyDescent="0.25">
      <c r="M15079" s="7"/>
    </row>
    <row r="15080" spans="13:13" x14ac:dyDescent="0.25">
      <c r="M15080" s="7"/>
    </row>
    <row r="15081" spans="13:13" x14ac:dyDescent="0.25">
      <c r="M15081" s="7"/>
    </row>
    <row r="15082" spans="13:13" x14ac:dyDescent="0.25">
      <c r="M15082" s="7"/>
    </row>
    <row r="15083" spans="13:13" x14ac:dyDescent="0.25">
      <c r="M15083" s="7"/>
    </row>
    <row r="15084" spans="13:13" x14ac:dyDescent="0.25">
      <c r="M15084" s="7"/>
    </row>
    <row r="15085" spans="13:13" x14ac:dyDescent="0.25">
      <c r="M15085" s="7"/>
    </row>
    <row r="15086" spans="13:13" x14ac:dyDescent="0.25">
      <c r="M15086" s="7"/>
    </row>
    <row r="15087" spans="13:13" x14ac:dyDescent="0.25">
      <c r="M15087" s="7"/>
    </row>
    <row r="15088" spans="13:13" x14ac:dyDescent="0.25">
      <c r="M15088" s="7"/>
    </row>
    <row r="15089" spans="13:13" x14ac:dyDescent="0.25">
      <c r="M15089" s="7"/>
    </row>
    <row r="15090" spans="13:13" x14ac:dyDescent="0.25">
      <c r="M15090" s="7"/>
    </row>
    <row r="15091" spans="13:13" x14ac:dyDescent="0.25">
      <c r="M15091" s="7"/>
    </row>
    <row r="15092" spans="13:13" x14ac:dyDescent="0.25">
      <c r="M15092" s="7"/>
    </row>
    <row r="15093" spans="13:13" x14ac:dyDescent="0.25">
      <c r="M15093" s="7"/>
    </row>
    <row r="15094" spans="13:13" x14ac:dyDescent="0.25">
      <c r="M15094" s="7"/>
    </row>
    <row r="15095" spans="13:13" x14ac:dyDescent="0.25">
      <c r="M15095" s="7"/>
    </row>
    <row r="15096" spans="13:13" x14ac:dyDescent="0.25">
      <c r="M15096" s="7"/>
    </row>
    <row r="15097" spans="13:13" x14ac:dyDescent="0.25">
      <c r="M15097" s="7"/>
    </row>
    <row r="15098" spans="13:13" x14ac:dyDescent="0.25">
      <c r="M15098" s="7"/>
    </row>
    <row r="15099" spans="13:13" x14ac:dyDescent="0.25">
      <c r="M15099" s="7"/>
    </row>
    <row r="15100" spans="13:13" x14ac:dyDescent="0.25">
      <c r="M15100" s="7"/>
    </row>
    <row r="15101" spans="13:13" x14ac:dyDescent="0.25">
      <c r="M15101" s="7"/>
    </row>
    <row r="15102" spans="13:13" x14ac:dyDescent="0.25">
      <c r="M15102" s="7"/>
    </row>
    <row r="15103" spans="13:13" x14ac:dyDescent="0.25">
      <c r="M15103" s="7"/>
    </row>
    <row r="15104" spans="13:13" x14ac:dyDescent="0.25">
      <c r="M15104" s="7"/>
    </row>
    <row r="15105" spans="13:13" x14ac:dyDescent="0.25">
      <c r="M15105" s="7"/>
    </row>
    <row r="15106" spans="13:13" x14ac:dyDescent="0.25">
      <c r="M15106" s="7"/>
    </row>
    <row r="15107" spans="13:13" x14ac:dyDescent="0.25">
      <c r="M15107" s="7"/>
    </row>
    <row r="15108" spans="13:13" x14ac:dyDescent="0.25">
      <c r="M15108" s="7"/>
    </row>
    <row r="15109" spans="13:13" x14ac:dyDescent="0.25">
      <c r="M15109" s="7"/>
    </row>
    <row r="15110" spans="13:13" x14ac:dyDescent="0.25">
      <c r="M15110" s="7"/>
    </row>
    <row r="15111" spans="13:13" x14ac:dyDescent="0.25">
      <c r="M15111" s="7"/>
    </row>
    <row r="15112" spans="13:13" x14ac:dyDescent="0.25">
      <c r="M15112" s="7"/>
    </row>
    <row r="15113" spans="13:13" x14ac:dyDescent="0.25">
      <c r="M15113" s="7"/>
    </row>
    <row r="15114" spans="13:13" x14ac:dyDescent="0.25">
      <c r="M15114" s="7"/>
    </row>
    <row r="15115" spans="13:13" x14ac:dyDescent="0.25">
      <c r="M15115" s="7"/>
    </row>
    <row r="15116" spans="13:13" x14ac:dyDescent="0.25">
      <c r="M15116" s="7"/>
    </row>
    <row r="15117" spans="13:13" x14ac:dyDescent="0.25">
      <c r="M15117" s="7"/>
    </row>
    <row r="15118" spans="13:13" x14ac:dyDescent="0.25">
      <c r="M15118" s="7"/>
    </row>
    <row r="15119" spans="13:13" x14ac:dyDescent="0.25">
      <c r="M15119" s="7"/>
    </row>
    <row r="15120" spans="13:13" x14ac:dyDescent="0.25">
      <c r="M15120" s="7"/>
    </row>
    <row r="15121" spans="13:13" x14ac:dyDescent="0.25">
      <c r="M15121" s="7"/>
    </row>
    <row r="15122" spans="13:13" x14ac:dyDescent="0.25">
      <c r="M15122" s="7"/>
    </row>
    <row r="15123" spans="13:13" x14ac:dyDescent="0.25">
      <c r="M15123" s="7"/>
    </row>
    <row r="15124" spans="13:13" x14ac:dyDescent="0.25">
      <c r="M15124" s="7"/>
    </row>
    <row r="15125" spans="13:13" x14ac:dyDescent="0.25">
      <c r="M15125" s="7"/>
    </row>
    <row r="15126" spans="13:13" x14ac:dyDescent="0.25">
      <c r="M15126" s="7"/>
    </row>
    <row r="15127" spans="13:13" x14ac:dyDescent="0.25">
      <c r="M15127" s="7"/>
    </row>
    <row r="15128" spans="13:13" x14ac:dyDescent="0.25">
      <c r="M15128" s="7"/>
    </row>
    <row r="15129" spans="13:13" x14ac:dyDescent="0.25">
      <c r="M15129" s="7"/>
    </row>
    <row r="15130" spans="13:13" x14ac:dyDescent="0.25">
      <c r="M15130" s="7"/>
    </row>
    <row r="15131" spans="13:13" x14ac:dyDescent="0.25">
      <c r="M15131" s="7"/>
    </row>
    <row r="15132" spans="13:13" x14ac:dyDescent="0.25">
      <c r="M15132" s="7"/>
    </row>
    <row r="15133" spans="13:13" x14ac:dyDescent="0.25">
      <c r="M15133" s="7"/>
    </row>
    <row r="15134" spans="13:13" x14ac:dyDescent="0.25">
      <c r="M15134" s="7"/>
    </row>
    <row r="15135" spans="13:13" x14ac:dyDescent="0.25">
      <c r="M15135" s="7"/>
    </row>
    <row r="15136" spans="13:13" x14ac:dyDescent="0.25">
      <c r="M15136" s="7"/>
    </row>
    <row r="15137" spans="13:13" x14ac:dyDescent="0.25">
      <c r="M15137" s="7"/>
    </row>
    <row r="15138" spans="13:13" x14ac:dyDescent="0.25">
      <c r="M15138" s="7"/>
    </row>
    <row r="15139" spans="13:13" x14ac:dyDescent="0.25">
      <c r="M15139" s="7"/>
    </row>
    <row r="15140" spans="13:13" x14ac:dyDescent="0.25">
      <c r="M15140" s="7"/>
    </row>
    <row r="15141" spans="13:13" x14ac:dyDescent="0.25">
      <c r="M15141" s="7"/>
    </row>
    <row r="15142" spans="13:13" x14ac:dyDescent="0.25">
      <c r="M15142" s="7"/>
    </row>
    <row r="15143" spans="13:13" x14ac:dyDescent="0.25">
      <c r="M15143" s="7"/>
    </row>
    <row r="15144" spans="13:13" x14ac:dyDescent="0.25">
      <c r="M15144" s="7"/>
    </row>
    <row r="15145" spans="13:13" x14ac:dyDescent="0.25">
      <c r="M15145" s="7"/>
    </row>
    <row r="15146" spans="13:13" x14ac:dyDescent="0.25">
      <c r="M15146" s="7"/>
    </row>
    <row r="15147" spans="13:13" x14ac:dyDescent="0.25">
      <c r="M15147" s="7"/>
    </row>
    <row r="15148" spans="13:13" x14ac:dyDescent="0.25">
      <c r="M15148" s="7"/>
    </row>
    <row r="15149" spans="13:13" x14ac:dyDescent="0.25">
      <c r="M15149" s="7"/>
    </row>
    <row r="15150" spans="13:13" x14ac:dyDescent="0.25">
      <c r="M15150" s="7"/>
    </row>
    <row r="15151" spans="13:13" x14ac:dyDescent="0.25">
      <c r="M15151" s="7"/>
    </row>
    <row r="15152" spans="13:13" x14ac:dyDescent="0.25">
      <c r="M15152" s="7"/>
    </row>
    <row r="15153" spans="13:13" x14ac:dyDescent="0.25">
      <c r="M15153" s="7"/>
    </row>
    <row r="15154" spans="13:13" x14ac:dyDescent="0.25">
      <c r="M15154" s="7"/>
    </row>
    <row r="15155" spans="13:13" x14ac:dyDescent="0.25">
      <c r="M15155" s="7"/>
    </row>
    <row r="15156" spans="13:13" x14ac:dyDescent="0.25">
      <c r="M15156" s="7"/>
    </row>
    <row r="15157" spans="13:13" x14ac:dyDescent="0.25">
      <c r="M15157" s="7"/>
    </row>
    <row r="15158" spans="13:13" x14ac:dyDescent="0.25">
      <c r="M15158" s="7"/>
    </row>
    <row r="15159" spans="13:13" x14ac:dyDescent="0.25">
      <c r="M15159" s="7"/>
    </row>
    <row r="15160" spans="13:13" x14ac:dyDescent="0.25">
      <c r="M15160" s="7"/>
    </row>
    <row r="15161" spans="13:13" x14ac:dyDescent="0.25">
      <c r="M15161" s="7"/>
    </row>
    <row r="15162" spans="13:13" x14ac:dyDescent="0.25">
      <c r="M15162" s="7"/>
    </row>
    <row r="15163" spans="13:13" x14ac:dyDescent="0.25">
      <c r="M15163" s="7"/>
    </row>
    <row r="15164" spans="13:13" x14ac:dyDescent="0.25">
      <c r="M15164" s="7"/>
    </row>
    <row r="15165" spans="13:13" x14ac:dyDescent="0.25">
      <c r="M15165" s="7"/>
    </row>
    <row r="15166" spans="13:13" x14ac:dyDescent="0.25">
      <c r="M15166" s="7"/>
    </row>
    <row r="15167" spans="13:13" x14ac:dyDescent="0.25">
      <c r="M15167" s="7"/>
    </row>
    <row r="15168" spans="13:13" x14ac:dyDescent="0.25">
      <c r="M15168" s="7"/>
    </row>
    <row r="15169" spans="13:13" x14ac:dyDescent="0.25">
      <c r="M15169" s="7"/>
    </row>
    <row r="15170" spans="13:13" x14ac:dyDescent="0.25">
      <c r="M15170" s="7"/>
    </row>
    <row r="15171" spans="13:13" x14ac:dyDescent="0.25">
      <c r="M15171" s="7"/>
    </row>
    <row r="15172" spans="13:13" x14ac:dyDescent="0.25">
      <c r="M15172" s="7"/>
    </row>
    <row r="15173" spans="13:13" x14ac:dyDescent="0.25">
      <c r="M15173" s="7"/>
    </row>
    <row r="15174" spans="13:13" x14ac:dyDescent="0.25">
      <c r="M15174" s="7"/>
    </row>
    <row r="15175" spans="13:13" x14ac:dyDescent="0.25">
      <c r="M15175" s="7"/>
    </row>
    <row r="15176" spans="13:13" x14ac:dyDescent="0.25">
      <c r="M15176" s="7"/>
    </row>
    <row r="15177" spans="13:13" x14ac:dyDescent="0.25">
      <c r="M15177" s="7"/>
    </row>
    <row r="15178" spans="13:13" x14ac:dyDescent="0.25">
      <c r="M15178" s="7"/>
    </row>
    <row r="15179" spans="13:13" x14ac:dyDescent="0.25">
      <c r="M15179" s="7"/>
    </row>
    <row r="15180" spans="13:13" x14ac:dyDescent="0.25">
      <c r="M15180" s="7"/>
    </row>
    <row r="15181" spans="13:13" x14ac:dyDescent="0.25">
      <c r="M15181" s="7"/>
    </row>
    <row r="15182" spans="13:13" x14ac:dyDescent="0.25">
      <c r="M15182" s="7"/>
    </row>
    <row r="15183" spans="13:13" x14ac:dyDescent="0.25">
      <c r="M15183" s="7"/>
    </row>
    <row r="15184" spans="13:13" x14ac:dyDescent="0.25">
      <c r="M15184" s="7"/>
    </row>
    <row r="15185" spans="13:13" x14ac:dyDescent="0.25">
      <c r="M15185" s="7"/>
    </row>
    <row r="15186" spans="13:13" x14ac:dyDescent="0.25">
      <c r="M15186" s="7"/>
    </row>
    <row r="15187" spans="13:13" x14ac:dyDescent="0.25">
      <c r="M15187" s="7"/>
    </row>
    <row r="15188" spans="13:13" x14ac:dyDescent="0.25">
      <c r="M15188" s="7"/>
    </row>
    <row r="15189" spans="13:13" x14ac:dyDescent="0.25">
      <c r="M15189" s="7"/>
    </row>
    <row r="15190" spans="13:13" x14ac:dyDescent="0.25">
      <c r="M15190" s="7"/>
    </row>
    <row r="15191" spans="13:13" x14ac:dyDescent="0.25">
      <c r="M15191" s="7"/>
    </row>
    <row r="15192" spans="13:13" x14ac:dyDescent="0.25">
      <c r="M15192" s="7"/>
    </row>
    <row r="15193" spans="13:13" x14ac:dyDescent="0.25">
      <c r="M15193" s="7"/>
    </row>
    <row r="15194" spans="13:13" x14ac:dyDescent="0.25">
      <c r="M15194" s="7"/>
    </row>
    <row r="15195" spans="13:13" x14ac:dyDescent="0.25">
      <c r="M15195" s="7"/>
    </row>
    <row r="15196" spans="13:13" x14ac:dyDescent="0.25">
      <c r="M15196" s="7"/>
    </row>
    <row r="15197" spans="13:13" x14ac:dyDescent="0.25">
      <c r="M15197" s="7"/>
    </row>
    <row r="15198" spans="13:13" x14ac:dyDescent="0.25">
      <c r="M15198" s="7"/>
    </row>
    <row r="15199" spans="13:13" x14ac:dyDescent="0.25">
      <c r="M15199" s="7"/>
    </row>
    <row r="15200" spans="13:13" x14ac:dyDescent="0.25">
      <c r="M15200" s="7"/>
    </row>
    <row r="15201" spans="13:13" x14ac:dyDescent="0.25">
      <c r="M15201" s="7"/>
    </row>
    <row r="15202" spans="13:13" x14ac:dyDescent="0.25">
      <c r="M15202" s="7"/>
    </row>
    <row r="15203" spans="13:13" x14ac:dyDescent="0.25">
      <c r="M15203" s="7"/>
    </row>
    <row r="15204" spans="13:13" x14ac:dyDescent="0.25">
      <c r="M15204" s="7"/>
    </row>
    <row r="15205" spans="13:13" x14ac:dyDescent="0.25">
      <c r="M15205" s="7"/>
    </row>
    <row r="15206" spans="13:13" x14ac:dyDescent="0.25">
      <c r="M15206" s="7"/>
    </row>
    <row r="15207" spans="13:13" x14ac:dyDescent="0.25">
      <c r="M15207" s="7"/>
    </row>
    <row r="15208" spans="13:13" x14ac:dyDescent="0.25">
      <c r="M15208" s="7"/>
    </row>
    <row r="15209" spans="13:13" x14ac:dyDescent="0.25">
      <c r="M15209" s="7"/>
    </row>
    <row r="15210" spans="13:13" x14ac:dyDescent="0.25">
      <c r="M15210" s="7"/>
    </row>
    <row r="15211" spans="13:13" x14ac:dyDescent="0.25">
      <c r="M15211" s="7"/>
    </row>
    <row r="15212" spans="13:13" x14ac:dyDescent="0.25">
      <c r="M15212" s="7"/>
    </row>
    <row r="15213" spans="13:13" x14ac:dyDescent="0.25">
      <c r="M15213" s="7"/>
    </row>
    <row r="15214" spans="13:13" x14ac:dyDescent="0.25">
      <c r="M15214" s="7"/>
    </row>
    <row r="15215" spans="13:13" x14ac:dyDescent="0.25">
      <c r="M15215" s="7"/>
    </row>
    <row r="15216" spans="13:13" x14ac:dyDescent="0.25">
      <c r="M15216" s="7"/>
    </row>
    <row r="15217" spans="13:13" x14ac:dyDescent="0.25">
      <c r="M15217" s="7"/>
    </row>
    <row r="15218" spans="13:13" x14ac:dyDescent="0.25">
      <c r="M15218" s="7"/>
    </row>
    <row r="15219" spans="13:13" x14ac:dyDescent="0.25">
      <c r="M15219" s="7"/>
    </row>
    <row r="15220" spans="13:13" x14ac:dyDescent="0.25">
      <c r="M15220" s="7"/>
    </row>
    <row r="15221" spans="13:13" x14ac:dyDescent="0.25">
      <c r="M15221" s="7"/>
    </row>
    <row r="15222" spans="13:13" x14ac:dyDescent="0.25">
      <c r="M15222" s="7"/>
    </row>
    <row r="15223" spans="13:13" x14ac:dyDescent="0.25">
      <c r="M15223" s="7"/>
    </row>
    <row r="15224" spans="13:13" x14ac:dyDescent="0.25">
      <c r="M15224" s="7"/>
    </row>
    <row r="15225" spans="13:13" x14ac:dyDescent="0.25">
      <c r="M15225" s="7"/>
    </row>
    <row r="15226" spans="13:13" x14ac:dyDescent="0.25">
      <c r="M15226" s="7"/>
    </row>
    <row r="15227" spans="13:13" x14ac:dyDescent="0.25">
      <c r="M15227" s="7"/>
    </row>
    <row r="15228" spans="13:13" x14ac:dyDescent="0.25">
      <c r="M15228" s="7"/>
    </row>
    <row r="15229" spans="13:13" x14ac:dyDescent="0.25">
      <c r="M15229" s="7"/>
    </row>
    <row r="15230" spans="13:13" x14ac:dyDescent="0.25">
      <c r="M15230" s="7"/>
    </row>
    <row r="15231" spans="13:13" x14ac:dyDescent="0.25">
      <c r="M15231" s="7"/>
    </row>
    <row r="15232" spans="13:13" x14ac:dyDescent="0.25">
      <c r="M15232" s="7"/>
    </row>
    <row r="15233" spans="13:13" x14ac:dyDescent="0.25">
      <c r="M15233" s="7"/>
    </row>
    <row r="15234" spans="13:13" x14ac:dyDescent="0.25">
      <c r="M15234" s="7"/>
    </row>
    <row r="15235" spans="13:13" x14ac:dyDescent="0.25">
      <c r="M15235" s="7"/>
    </row>
    <row r="15236" spans="13:13" x14ac:dyDescent="0.25">
      <c r="M15236" s="7"/>
    </row>
    <row r="15237" spans="13:13" x14ac:dyDescent="0.25">
      <c r="M15237" s="7"/>
    </row>
    <row r="15238" spans="13:13" x14ac:dyDescent="0.25">
      <c r="M15238" s="7"/>
    </row>
    <row r="15239" spans="13:13" x14ac:dyDescent="0.25">
      <c r="M15239" s="7"/>
    </row>
    <row r="15240" spans="13:13" x14ac:dyDescent="0.25">
      <c r="M15240" s="7"/>
    </row>
    <row r="15241" spans="13:13" x14ac:dyDescent="0.25">
      <c r="M15241" s="7"/>
    </row>
    <row r="15242" spans="13:13" x14ac:dyDescent="0.25">
      <c r="M15242" s="7"/>
    </row>
    <row r="15243" spans="13:13" x14ac:dyDescent="0.25">
      <c r="M15243" s="7"/>
    </row>
    <row r="15244" spans="13:13" x14ac:dyDescent="0.25">
      <c r="M15244" s="7"/>
    </row>
    <row r="15245" spans="13:13" x14ac:dyDescent="0.25">
      <c r="M15245" s="7"/>
    </row>
    <row r="15246" spans="13:13" x14ac:dyDescent="0.25">
      <c r="M15246" s="7"/>
    </row>
    <row r="15247" spans="13:13" x14ac:dyDescent="0.25">
      <c r="M15247" s="7"/>
    </row>
    <row r="15248" spans="13:13" x14ac:dyDescent="0.25">
      <c r="M15248" s="7"/>
    </row>
    <row r="15249" spans="13:13" x14ac:dyDescent="0.25">
      <c r="M15249" s="7"/>
    </row>
    <row r="15250" spans="13:13" x14ac:dyDescent="0.25">
      <c r="M15250" s="7"/>
    </row>
    <row r="15251" spans="13:13" x14ac:dyDescent="0.25">
      <c r="M15251" s="7"/>
    </row>
    <row r="15252" spans="13:13" x14ac:dyDescent="0.25">
      <c r="M15252" s="7"/>
    </row>
    <row r="15253" spans="13:13" x14ac:dyDescent="0.25">
      <c r="M15253" s="7"/>
    </row>
    <row r="15254" spans="13:13" x14ac:dyDescent="0.25">
      <c r="M15254" s="7"/>
    </row>
    <row r="15255" spans="13:13" x14ac:dyDescent="0.25">
      <c r="M15255" s="7"/>
    </row>
    <row r="15256" spans="13:13" x14ac:dyDescent="0.25">
      <c r="M15256" s="7"/>
    </row>
    <row r="15257" spans="13:13" x14ac:dyDescent="0.25">
      <c r="M15257" s="7"/>
    </row>
    <row r="15258" spans="13:13" x14ac:dyDescent="0.25">
      <c r="M15258" s="7"/>
    </row>
    <row r="15259" spans="13:13" x14ac:dyDescent="0.25">
      <c r="M15259" s="7"/>
    </row>
    <row r="15260" spans="13:13" x14ac:dyDescent="0.25">
      <c r="M15260" s="7"/>
    </row>
    <row r="15261" spans="13:13" x14ac:dyDescent="0.25">
      <c r="M15261" s="7"/>
    </row>
    <row r="15262" spans="13:13" x14ac:dyDescent="0.25">
      <c r="M15262" s="7"/>
    </row>
    <row r="15263" spans="13:13" x14ac:dyDescent="0.25">
      <c r="M15263" s="7"/>
    </row>
    <row r="15264" spans="13:13" x14ac:dyDescent="0.25">
      <c r="M15264" s="7"/>
    </row>
    <row r="15265" spans="13:13" x14ac:dyDescent="0.25">
      <c r="M15265" s="7"/>
    </row>
    <row r="15266" spans="13:13" x14ac:dyDescent="0.25">
      <c r="M15266" s="7"/>
    </row>
    <row r="15267" spans="13:13" x14ac:dyDescent="0.25">
      <c r="M15267" s="7"/>
    </row>
    <row r="15268" spans="13:13" x14ac:dyDescent="0.25">
      <c r="M15268" s="7"/>
    </row>
    <row r="15269" spans="13:13" x14ac:dyDescent="0.25">
      <c r="M15269" s="7"/>
    </row>
    <row r="15270" spans="13:13" x14ac:dyDescent="0.25">
      <c r="M15270" s="7"/>
    </row>
    <row r="15271" spans="13:13" x14ac:dyDescent="0.25">
      <c r="M15271" s="7"/>
    </row>
    <row r="15272" spans="13:13" x14ac:dyDescent="0.25">
      <c r="M15272" s="7"/>
    </row>
    <row r="15273" spans="13:13" x14ac:dyDescent="0.25">
      <c r="M15273" s="7"/>
    </row>
    <row r="15274" spans="13:13" x14ac:dyDescent="0.25">
      <c r="M15274" s="7"/>
    </row>
    <row r="15275" spans="13:13" x14ac:dyDescent="0.25">
      <c r="M15275" s="7"/>
    </row>
    <row r="15276" spans="13:13" x14ac:dyDescent="0.25">
      <c r="M15276" s="7"/>
    </row>
    <row r="15277" spans="13:13" x14ac:dyDescent="0.25">
      <c r="M15277" s="7"/>
    </row>
    <row r="15278" spans="13:13" x14ac:dyDescent="0.25">
      <c r="M15278" s="7"/>
    </row>
    <row r="15279" spans="13:13" x14ac:dyDescent="0.25">
      <c r="M15279" s="7"/>
    </row>
    <row r="15280" spans="13:13" x14ac:dyDescent="0.25">
      <c r="M15280" s="7"/>
    </row>
    <row r="15281" spans="13:13" x14ac:dyDescent="0.25">
      <c r="M15281" s="7"/>
    </row>
    <row r="15282" spans="13:13" x14ac:dyDescent="0.25">
      <c r="M15282" s="7"/>
    </row>
    <row r="15283" spans="13:13" x14ac:dyDescent="0.25">
      <c r="M15283" s="7"/>
    </row>
    <row r="15284" spans="13:13" x14ac:dyDescent="0.25">
      <c r="M15284" s="7"/>
    </row>
    <row r="15285" spans="13:13" x14ac:dyDescent="0.25">
      <c r="M15285" s="7"/>
    </row>
    <row r="15286" spans="13:13" x14ac:dyDescent="0.25">
      <c r="M15286" s="7"/>
    </row>
    <row r="15287" spans="13:13" x14ac:dyDescent="0.25">
      <c r="M15287" s="7"/>
    </row>
    <row r="15288" spans="13:13" x14ac:dyDescent="0.25">
      <c r="M15288" s="7"/>
    </row>
    <row r="15289" spans="13:13" x14ac:dyDescent="0.25">
      <c r="M15289" s="7"/>
    </row>
    <row r="15290" spans="13:13" x14ac:dyDescent="0.25">
      <c r="M15290" s="7"/>
    </row>
    <row r="15291" spans="13:13" x14ac:dyDescent="0.25">
      <c r="M15291" s="7"/>
    </row>
    <row r="15292" spans="13:13" x14ac:dyDescent="0.25">
      <c r="M15292" s="7"/>
    </row>
    <row r="15293" spans="13:13" x14ac:dyDescent="0.25">
      <c r="M15293" s="7"/>
    </row>
    <row r="15294" spans="13:13" x14ac:dyDescent="0.25">
      <c r="M15294" s="7"/>
    </row>
    <row r="15295" spans="13:13" x14ac:dyDescent="0.25">
      <c r="M15295" s="7"/>
    </row>
    <row r="15296" spans="13:13" x14ac:dyDescent="0.25">
      <c r="M15296" s="7"/>
    </row>
    <row r="15297" spans="13:13" x14ac:dyDescent="0.25">
      <c r="M15297" s="7"/>
    </row>
    <row r="15298" spans="13:13" x14ac:dyDescent="0.25">
      <c r="M15298" s="7"/>
    </row>
    <row r="15299" spans="13:13" x14ac:dyDescent="0.25">
      <c r="M15299" s="7"/>
    </row>
    <row r="15300" spans="13:13" x14ac:dyDescent="0.25">
      <c r="M15300" s="7"/>
    </row>
    <row r="15301" spans="13:13" x14ac:dyDescent="0.25">
      <c r="M15301" s="7"/>
    </row>
    <row r="15302" spans="13:13" x14ac:dyDescent="0.25">
      <c r="M15302" s="7"/>
    </row>
    <row r="15303" spans="13:13" x14ac:dyDescent="0.25">
      <c r="M15303" s="7"/>
    </row>
    <row r="15304" spans="13:13" x14ac:dyDescent="0.25">
      <c r="M15304" s="7"/>
    </row>
    <row r="15305" spans="13:13" x14ac:dyDescent="0.25">
      <c r="M15305" s="7"/>
    </row>
    <row r="15306" spans="13:13" x14ac:dyDescent="0.25">
      <c r="M15306" s="7"/>
    </row>
    <row r="15307" spans="13:13" x14ac:dyDescent="0.25">
      <c r="M15307" s="7"/>
    </row>
    <row r="15308" spans="13:13" x14ac:dyDescent="0.25">
      <c r="M15308" s="7"/>
    </row>
    <row r="15309" spans="13:13" x14ac:dyDescent="0.25">
      <c r="M15309" s="7"/>
    </row>
    <row r="15310" spans="13:13" x14ac:dyDescent="0.25">
      <c r="M15310" s="7"/>
    </row>
    <row r="15311" spans="13:13" x14ac:dyDescent="0.25">
      <c r="M15311" s="7"/>
    </row>
    <row r="15312" spans="13:13" x14ac:dyDescent="0.25">
      <c r="M15312" s="7"/>
    </row>
    <row r="15313" spans="13:13" x14ac:dyDescent="0.25">
      <c r="M15313" s="7"/>
    </row>
    <row r="15314" spans="13:13" x14ac:dyDescent="0.25">
      <c r="M15314" s="7"/>
    </row>
    <row r="15315" spans="13:13" x14ac:dyDescent="0.25">
      <c r="M15315" s="7"/>
    </row>
    <row r="15316" spans="13:13" x14ac:dyDescent="0.25">
      <c r="M15316" s="7"/>
    </row>
    <row r="15317" spans="13:13" x14ac:dyDescent="0.25">
      <c r="M15317" s="7"/>
    </row>
    <row r="15318" spans="13:13" x14ac:dyDescent="0.25">
      <c r="M15318" s="7"/>
    </row>
    <row r="15319" spans="13:13" x14ac:dyDescent="0.25">
      <c r="M15319" s="7"/>
    </row>
    <row r="15320" spans="13:13" x14ac:dyDescent="0.25">
      <c r="M15320" s="7"/>
    </row>
    <row r="15321" spans="13:13" x14ac:dyDescent="0.25">
      <c r="M15321" s="7"/>
    </row>
    <row r="15322" spans="13:13" x14ac:dyDescent="0.25">
      <c r="M15322" s="7"/>
    </row>
    <row r="15323" spans="13:13" x14ac:dyDescent="0.25">
      <c r="M15323" s="7"/>
    </row>
    <row r="15324" spans="13:13" x14ac:dyDescent="0.25">
      <c r="M15324" s="7"/>
    </row>
    <row r="15325" spans="13:13" x14ac:dyDescent="0.25">
      <c r="M15325" s="7"/>
    </row>
    <row r="15326" spans="13:13" x14ac:dyDescent="0.25">
      <c r="M15326" s="7"/>
    </row>
    <row r="15327" spans="13:13" x14ac:dyDescent="0.25">
      <c r="M15327" s="7"/>
    </row>
    <row r="15328" spans="13:13" x14ac:dyDescent="0.25">
      <c r="M15328" s="7"/>
    </row>
    <row r="15329" spans="13:13" x14ac:dyDescent="0.25">
      <c r="M15329" s="7"/>
    </row>
    <row r="15330" spans="13:13" x14ac:dyDescent="0.25">
      <c r="M15330" s="7"/>
    </row>
    <row r="15331" spans="13:13" x14ac:dyDescent="0.25">
      <c r="M15331" s="7"/>
    </row>
    <row r="15332" spans="13:13" x14ac:dyDescent="0.25">
      <c r="M15332" s="7"/>
    </row>
    <row r="15333" spans="13:13" x14ac:dyDescent="0.25">
      <c r="M15333" s="7"/>
    </row>
    <row r="15334" spans="13:13" x14ac:dyDescent="0.25">
      <c r="M15334" s="7"/>
    </row>
    <row r="15335" spans="13:13" x14ac:dyDescent="0.25">
      <c r="M15335" s="7"/>
    </row>
    <row r="15336" spans="13:13" x14ac:dyDescent="0.25">
      <c r="M15336" s="7"/>
    </row>
    <row r="15337" spans="13:13" x14ac:dyDescent="0.25">
      <c r="M15337" s="7"/>
    </row>
    <row r="15338" spans="13:13" x14ac:dyDescent="0.25">
      <c r="M15338" s="7"/>
    </row>
    <row r="15339" spans="13:13" x14ac:dyDescent="0.25">
      <c r="M15339" s="7"/>
    </row>
    <row r="15340" spans="13:13" x14ac:dyDescent="0.25">
      <c r="M15340" s="7"/>
    </row>
    <row r="15341" spans="13:13" x14ac:dyDescent="0.25">
      <c r="M15341" s="7"/>
    </row>
    <row r="15342" spans="13:13" x14ac:dyDescent="0.25">
      <c r="M15342" s="7"/>
    </row>
    <row r="15343" spans="13:13" x14ac:dyDescent="0.25">
      <c r="M15343" s="7"/>
    </row>
    <row r="15344" spans="13:13" x14ac:dyDescent="0.25">
      <c r="M15344" s="7"/>
    </row>
    <row r="15345" spans="13:13" x14ac:dyDescent="0.25">
      <c r="M15345" s="7"/>
    </row>
    <row r="15346" spans="13:13" x14ac:dyDescent="0.25">
      <c r="M15346" s="7"/>
    </row>
    <row r="15347" spans="13:13" x14ac:dyDescent="0.25">
      <c r="M15347" s="7"/>
    </row>
    <row r="15348" spans="13:13" x14ac:dyDescent="0.25">
      <c r="M15348" s="7"/>
    </row>
    <row r="15349" spans="13:13" x14ac:dyDescent="0.25">
      <c r="M15349" s="7"/>
    </row>
    <row r="15350" spans="13:13" x14ac:dyDescent="0.25">
      <c r="M15350" s="7"/>
    </row>
    <row r="15351" spans="13:13" x14ac:dyDescent="0.25">
      <c r="M15351" s="7"/>
    </row>
    <row r="15352" spans="13:13" x14ac:dyDescent="0.25">
      <c r="M15352" s="7"/>
    </row>
    <row r="15353" spans="13:13" x14ac:dyDescent="0.25">
      <c r="M15353" s="7"/>
    </row>
    <row r="15354" spans="13:13" x14ac:dyDescent="0.25">
      <c r="M15354" s="7"/>
    </row>
    <row r="15355" spans="13:13" x14ac:dyDescent="0.25">
      <c r="M15355" s="7"/>
    </row>
    <row r="15356" spans="13:13" x14ac:dyDescent="0.25">
      <c r="M15356" s="7"/>
    </row>
    <row r="15357" spans="13:13" x14ac:dyDescent="0.25">
      <c r="M15357" s="7"/>
    </row>
    <row r="15358" spans="13:13" x14ac:dyDescent="0.25">
      <c r="M15358" s="7"/>
    </row>
    <row r="15359" spans="13:13" x14ac:dyDescent="0.25">
      <c r="M15359" s="7"/>
    </row>
    <row r="15360" spans="13:13" x14ac:dyDescent="0.25">
      <c r="M15360" s="7"/>
    </row>
    <row r="15361" spans="13:13" x14ac:dyDescent="0.25">
      <c r="M15361" s="7"/>
    </row>
    <row r="15362" spans="13:13" x14ac:dyDescent="0.25">
      <c r="M15362" s="7"/>
    </row>
    <row r="15363" spans="13:13" x14ac:dyDescent="0.25">
      <c r="M15363" s="7"/>
    </row>
    <row r="15364" spans="13:13" x14ac:dyDescent="0.25">
      <c r="M15364" s="7"/>
    </row>
    <row r="15365" spans="13:13" x14ac:dyDescent="0.25">
      <c r="M15365" s="7"/>
    </row>
    <row r="15366" spans="13:13" x14ac:dyDescent="0.25">
      <c r="M15366" s="7"/>
    </row>
    <row r="15367" spans="13:13" x14ac:dyDescent="0.25">
      <c r="M15367" s="7"/>
    </row>
    <row r="15368" spans="13:13" x14ac:dyDescent="0.25">
      <c r="M15368" s="7"/>
    </row>
    <row r="15369" spans="13:13" x14ac:dyDescent="0.25">
      <c r="M15369" s="7"/>
    </row>
    <row r="15370" spans="13:13" x14ac:dyDescent="0.25">
      <c r="M15370" s="7"/>
    </row>
    <row r="15371" spans="13:13" x14ac:dyDescent="0.25">
      <c r="M15371" s="7"/>
    </row>
    <row r="15372" spans="13:13" x14ac:dyDescent="0.25">
      <c r="M15372" s="7"/>
    </row>
    <row r="15373" spans="13:13" x14ac:dyDescent="0.25">
      <c r="M15373" s="7"/>
    </row>
    <row r="15374" spans="13:13" x14ac:dyDescent="0.25">
      <c r="M15374" s="7"/>
    </row>
    <row r="15375" spans="13:13" x14ac:dyDescent="0.25">
      <c r="M15375" s="7"/>
    </row>
    <row r="15376" spans="13:13" x14ac:dyDescent="0.25">
      <c r="M15376" s="7"/>
    </row>
    <row r="15377" spans="13:13" x14ac:dyDescent="0.25">
      <c r="M15377" s="7"/>
    </row>
    <row r="15378" spans="13:13" x14ac:dyDescent="0.25">
      <c r="M15378" s="7"/>
    </row>
    <row r="15379" spans="13:13" x14ac:dyDescent="0.25">
      <c r="M15379" s="7"/>
    </row>
    <row r="15380" spans="13:13" x14ac:dyDescent="0.25">
      <c r="M15380" s="7"/>
    </row>
    <row r="15381" spans="13:13" x14ac:dyDescent="0.25">
      <c r="M15381" s="7"/>
    </row>
    <row r="15382" spans="13:13" x14ac:dyDescent="0.25">
      <c r="M15382" s="7"/>
    </row>
    <row r="15383" spans="13:13" x14ac:dyDescent="0.25">
      <c r="M15383" s="7"/>
    </row>
    <row r="15384" spans="13:13" x14ac:dyDescent="0.25">
      <c r="M15384" s="7"/>
    </row>
    <row r="15385" spans="13:13" x14ac:dyDescent="0.25">
      <c r="M15385" s="7"/>
    </row>
    <row r="15386" spans="13:13" x14ac:dyDescent="0.25">
      <c r="M15386" s="7"/>
    </row>
    <row r="15387" spans="13:13" x14ac:dyDescent="0.25">
      <c r="M15387" s="7"/>
    </row>
    <row r="15388" spans="13:13" x14ac:dyDescent="0.25">
      <c r="M15388" s="7"/>
    </row>
    <row r="15389" spans="13:13" x14ac:dyDescent="0.25">
      <c r="M15389" s="7"/>
    </row>
    <row r="15390" spans="13:13" x14ac:dyDescent="0.25">
      <c r="M15390" s="7"/>
    </row>
    <row r="15391" spans="13:13" x14ac:dyDescent="0.25">
      <c r="M15391" s="7"/>
    </row>
    <row r="15392" spans="13:13" x14ac:dyDescent="0.25">
      <c r="M15392" s="7"/>
    </row>
    <row r="15393" spans="13:13" x14ac:dyDescent="0.25">
      <c r="M15393" s="7"/>
    </row>
    <row r="15394" spans="13:13" x14ac:dyDescent="0.25">
      <c r="M15394" s="7"/>
    </row>
    <row r="15395" spans="13:13" x14ac:dyDescent="0.25">
      <c r="M15395" s="7"/>
    </row>
    <row r="15396" spans="13:13" x14ac:dyDescent="0.25">
      <c r="M15396" s="7"/>
    </row>
    <row r="15397" spans="13:13" x14ac:dyDescent="0.25">
      <c r="M15397" s="7"/>
    </row>
    <row r="15398" spans="13:13" x14ac:dyDescent="0.25">
      <c r="M15398" s="7"/>
    </row>
    <row r="15399" spans="13:13" x14ac:dyDescent="0.25">
      <c r="M15399" s="7"/>
    </row>
    <row r="15400" spans="13:13" x14ac:dyDescent="0.25">
      <c r="M15400" s="7"/>
    </row>
    <row r="15401" spans="13:13" x14ac:dyDescent="0.25">
      <c r="M15401" s="7"/>
    </row>
    <row r="15402" spans="13:13" x14ac:dyDescent="0.25">
      <c r="M15402" s="7"/>
    </row>
    <row r="15403" spans="13:13" x14ac:dyDescent="0.25">
      <c r="M15403" s="7"/>
    </row>
    <row r="15404" spans="13:13" x14ac:dyDescent="0.25">
      <c r="M15404" s="7"/>
    </row>
    <row r="15405" spans="13:13" x14ac:dyDescent="0.25">
      <c r="M15405" s="7"/>
    </row>
    <row r="15406" spans="13:13" x14ac:dyDescent="0.25">
      <c r="M15406" s="7"/>
    </row>
    <row r="15407" spans="13:13" x14ac:dyDescent="0.25">
      <c r="M15407" s="7"/>
    </row>
    <row r="15408" spans="13:13" x14ac:dyDescent="0.25">
      <c r="M15408" s="7"/>
    </row>
    <row r="15409" spans="13:13" x14ac:dyDescent="0.25">
      <c r="M15409" s="7"/>
    </row>
    <row r="15410" spans="13:13" x14ac:dyDescent="0.25">
      <c r="M15410" s="7"/>
    </row>
    <row r="15411" spans="13:13" x14ac:dyDescent="0.25">
      <c r="M15411" s="7"/>
    </row>
    <row r="15412" spans="13:13" x14ac:dyDescent="0.25">
      <c r="M15412" s="7"/>
    </row>
    <row r="15413" spans="13:13" x14ac:dyDescent="0.25">
      <c r="M15413" s="7"/>
    </row>
    <row r="15414" spans="13:13" x14ac:dyDescent="0.25">
      <c r="M15414" s="7"/>
    </row>
    <row r="15415" spans="13:13" x14ac:dyDescent="0.25">
      <c r="M15415" s="7"/>
    </row>
    <row r="15416" spans="13:13" x14ac:dyDescent="0.25">
      <c r="M15416" s="7"/>
    </row>
    <row r="15417" spans="13:13" x14ac:dyDescent="0.25">
      <c r="M15417" s="7"/>
    </row>
    <row r="15418" spans="13:13" x14ac:dyDescent="0.25">
      <c r="M15418" s="7"/>
    </row>
    <row r="15419" spans="13:13" x14ac:dyDescent="0.25">
      <c r="M15419" s="7"/>
    </row>
    <row r="15420" spans="13:13" x14ac:dyDescent="0.25">
      <c r="M15420" s="7"/>
    </row>
    <row r="15421" spans="13:13" x14ac:dyDescent="0.25">
      <c r="M15421" s="7"/>
    </row>
    <row r="15422" spans="13:13" x14ac:dyDescent="0.25">
      <c r="M15422" s="7"/>
    </row>
    <row r="15423" spans="13:13" x14ac:dyDescent="0.25">
      <c r="M15423" s="7"/>
    </row>
    <row r="15424" spans="13:13" x14ac:dyDescent="0.25">
      <c r="M15424" s="7"/>
    </row>
    <row r="15425" spans="13:13" x14ac:dyDescent="0.25">
      <c r="M15425" s="7"/>
    </row>
    <row r="15426" spans="13:13" x14ac:dyDescent="0.25">
      <c r="M15426" s="7"/>
    </row>
    <row r="15427" spans="13:13" x14ac:dyDescent="0.25">
      <c r="M15427" s="7"/>
    </row>
    <row r="15428" spans="13:13" x14ac:dyDescent="0.25">
      <c r="M15428" s="7"/>
    </row>
    <row r="15429" spans="13:13" x14ac:dyDescent="0.25">
      <c r="M15429" s="7"/>
    </row>
    <row r="15430" spans="13:13" x14ac:dyDescent="0.25">
      <c r="M15430" s="7"/>
    </row>
    <row r="15431" spans="13:13" x14ac:dyDescent="0.25">
      <c r="M15431" s="7"/>
    </row>
    <row r="15432" spans="13:13" x14ac:dyDescent="0.25">
      <c r="M15432" s="7"/>
    </row>
    <row r="15433" spans="13:13" x14ac:dyDescent="0.25">
      <c r="M15433" s="7"/>
    </row>
    <row r="15434" spans="13:13" x14ac:dyDescent="0.25">
      <c r="M15434" s="7"/>
    </row>
    <row r="15435" spans="13:13" x14ac:dyDescent="0.25">
      <c r="M15435" s="7"/>
    </row>
    <row r="15436" spans="13:13" x14ac:dyDescent="0.25">
      <c r="M15436" s="7"/>
    </row>
    <row r="15437" spans="13:13" x14ac:dyDescent="0.25">
      <c r="M15437" s="7"/>
    </row>
    <row r="15438" spans="13:13" x14ac:dyDescent="0.25">
      <c r="M15438" s="7"/>
    </row>
    <row r="15439" spans="13:13" x14ac:dyDescent="0.25">
      <c r="M15439" s="7"/>
    </row>
    <row r="15440" spans="13:13" x14ac:dyDescent="0.25">
      <c r="M15440" s="7"/>
    </row>
    <row r="15441" spans="13:13" x14ac:dyDescent="0.25">
      <c r="M15441" s="7"/>
    </row>
    <row r="15442" spans="13:13" x14ac:dyDescent="0.25">
      <c r="M15442" s="7"/>
    </row>
    <row r="15443" spans="13:13" x14ac:dyDescent="0.25">
      <c r="M15443" s="7"/>
    </row>
    <row r="15444" spans="13:13" x14ac:dyDescent="0.25">
      <c r="M15444" s="7"/>
    </row>
    <row r="15445" spans="13:13" x14ac:dyDescent="0.25">
      <c r="M15445" s="7"/>
    </row>
    <row r="15446" spans="13:13" x14ac:dyDescent="0.25">
      <c r="M15446" s="7"/>
    </row>
    <row r="15447" spans="13:13" x14ac:dyDescent="0.25">
      <c r="M15447" s="7"/>
    </row>
    <row r="15448" spans="13:13" x14ac:dyDescent="0.25">
      <c r="M15448" s="7"/>
    </row>
    <row r="15449" spans="13:13" x14ac:dyDescent="0.25">
      <c r="M15449" s="7"/>
    </row>
    <row r="15450" spans="13:13" x14ac:dyDescent="0.25">
      <c r="M15450" s="7"/>
    </row>
    <row r="15451" spans="13:13" x14ac:dyDescent="0.25">
      <c r="M15451" s="7"/>
    </row>
    <row r="15452" spans="13:13" x14ac:dyDescent="0.25">
      <c r="M15452" s="7"/>
    </row>
    <row r="15453" spans="13:13" x14ac:dyDescent="0.25">
      <c r="M15453" s="7"/>
    </row>
    <row r="15454" spans="13:13" x14ac:dyDescent="0.25">
      <c r="M15454" s="7"/>
    </row>
    <row r="15455" spans="13:13" x14ac:dyDescent="0.25">
      <c r="M15455" s="7"/>
    </row>
    <row r="15456" spans="13:13" x14ac:dyDescent="0.25">
      <c r="M15456" s="7"/>
    </row>
    <row r="15457" spans="13:13" x14ac:dyDescent="0.25">
      <c r="M15457" s="7"/>
    </row>
    <row r="15458" spans="13:13" x14ac:dyDescent="0.25">
      <c r="M15458" s="7"/>
    </row>
    <row r="15459" spans="13:13" x14ac:dyDescent="0.25">
      <c r="M15459" s="7"/>
    </row>
    <row r="15460" spans="13:13" x14ac:dyDescent="0.25">
      <c r="M15460" s="7"/>
    </row>
    <row r="15461" spans="13:13" x14ac:dyDescent="0.25">
      <c r="M15461" s="7"/>
    </row>
    <row r="15462" spans="13:13" x14ac:dyDescent="0.25">
      <c r="M15462" s="7"/>
    </row>
    <row r="15463" spans="13:13" x14ac:dyDescent="0.25">
      <c r="M15463" s="7"/>
    </row>
    <row r="15464" spans="13:13" x14ac:dyDescent="0.25">
      <c r="M15464" s="7"/>
    </row>
    <row r="15465" spans="13:13" x14ac:dyDescent="0.25">
      <c r="M15465" s="7"/>
    </row>
    <row r="15466" spans="13:13" x14ac:dyDescent="0.25">
      <c r="M15466" s="7"/>
    </row>
    <row r="15467" spans="13:13" x14ac:dyDescent="0.25">
      <c r="M15467" s="7"/>
    </row>
    <row r="15468" spans="13:13" x14ac:dyDescent="0.25">
      <c r="M15468" s="7"/>
    </row>
    <row r="15469" spans="13:13" x14ac:dyDescent="0.25">
      <c r="M15469" s="7"/>
    </row>
    <row r="15470" spans="13:13" x14ac:dyDescent="0.25">
      <c r="M15470" s="7"/>
    </row>
    <row r="15471" spans="13:13" x14ac:dyDescent="0.25">
      <c r="M15471" s="7"/>
    </row>
    <row r="15472" spans="13:13" x14ac:dyDescent="0.25">
      <c r="M15472" s="7"/>
    </row>
    <row r="15473" spans="13:13" x14ac:dyDescent="0.25">
      <c r="M15473" s="7"/>
    </row>
    <row r="15474" spans="13:13" x14ac:dyDescent="0.25">
      <c r="M15474" s="7"/>
    </row>
    <row r="15475" spans="13:13" x14ac:dyDescent="0.25">
      <c r="M15475" s="7"/>
    </row>
    <row r="15476" spans="13:13" x14ac:dyDescent="0.25">
      <c r="M15476" s="7"/>
    </row>
    <row r="15477" spans="13:13" x14ac:dyDescent="0.25">
      <c r="M15477" s="7"/>
    </row>
    <row r="15478" spans="13:13" x14ac:dyDescent="0.25">
      <c r="M15478" s="7"/>
    </row>
    <row r="15479" spans="13:13" x14ac:dyDescent="0.25">
      <c r="M15479" s="7"/>
    </row>
    <row r="15480" spans="13:13" x14ac:dyDescent="0.25">
      <c r="M15480" s="7"/>
    </row>
    <row r="15481" spans="13:13" x14ac:dyDescent="0.25">
      <c r="M15481" s="7"/>
    </row>
    <row r="15482" spans="13:13" x14ac:dyDescent="0.25">
      <c r="M15482" s="7"/>
    </row>
    <row r="15483" spans="13:13" x14ac:dyDescent="0.25">
      <c r="M15483" s="7"/>
    </row>
    <row r="15484" spans="13:13" x14ac:dyDescent="0.25">
      <c r="M15484" s="7"/>
    </row>
    <row r="15485" spans="13:13" x14ac:dyDescent="0.25">
      <c r="M15485" s="7"/>
    </row>
    <row r="15486" spans="13:13" x14ac:dyDescent="0.25">
      <c r="M15486" s="7"/>
    </row>
    <row r="15487" spans="13:13" x14ac:dyDescent="0.25">
      <c r="M15487" s="7"/>
    </row>
    <row r="15488" spans="13:13" x14ac:dyDescent="0.25">
      <c r="M15488" s="7"/>
    </row>
    <row r="15489" spans="13:13" x14ac:dyDescent="0.25">
      <c r="M15489" s="7"/>
    </row>
    <row r="15490" spans="13:13" x14ac:dyDescent="0.25">
      <c r="M15490" s="7"/>
    </row>
    <row r="15491" spans="13:13" x14ac:dyDescent="0.25">
      <c r="M15491" s="7"/>
    </row>
    <row r="15492" spans="13:13" x14ac:dyDescent="0.25">
      <c r="M15492" s="7"/>
    </row>
    <row r="15493" spans="13:13" x14ac:dyDescent="0.25">
      <c r="M15493" s="7"/>
    </row>
    <row r="15494" spans="13:13" x14ac:dyDescent="0.25">
      <c r="M15494" s="7"/>
    </row>
    <row r="15495" spans="13:13" x14ac:dyDescent="0.25">
      <c r="M15495" s="7"/>
    </row>
    <row r="15496" spans="13:13" x14ac:dyDescent="0.25">
      <c r="M15496" s="7"/>
    </row>
    <row r="15497" spans="13:13" x14ac:dyDescent="0.25">
      <c r="M15497" s="7"/>
    </row>
    <row r="15498" spans="13:13" x14ac:dyDescent="0.25">
      <c r="M15498" s="7"/>
    </row>
    <row r="15499" spans="13:13" x14ac:dyDescent="0.25">
      <c r="M15499" s="7"/>
    </row>
    <row r="15500" spans="13:13" x14ac:dyDescent="0.25">
      <c r="M15500" s="7"/>
    </row>
    <row r="15501" spans="13:13" x14ac:dyDescent="0.25">
      <c r="M15501" s="7"/>
    </row>
    <row r="15502" spans="13:13" x14ac:dyDescent="0.25">
      <c r="M15502" s="7"/>
    </row>
    <row r="15503" spans="13:13" x14ac:dyDescent="0.25">
      <c r="M15503" s="7"/>
    </row>
    <row r="15504" spans="13:13" x14ac:dyDescent="0.25">
      <c r="M15504" s="7"/>
    </row>
    <row r="15505" spans="13:13" x14ac:dyDescent="0.25">
      <c r="M15505" s="7"/>
    </row>
    <row r="15506" spans="13:13" x14ac:dyDescent="0.25">
      <c r="M15506" s="7"/>
    </row>
    <row r="15507" spans="13:13" x14ac:dyDescent="0.25">
      <c r="M15507" s="7"/>
    </row>
    <row r="15508" spans="13:13" x14ac:dyDescent="0.25">
      <c r="M15508" s="7"/>
    </row>
    <row r="15509" spans="13:13" x14ac:dyDescent="0.25">
      <c r="M15509" s="7"/>
    </row>
    <row r="15510" spans="13:13" x14ac:dyDescent="0.25">
      <c r="M15510" s="7"/>
    </row>
    <row r="15511" spans="13:13" x14ac:dyDescent="0.25">
      <c r="M15511" s="7"/>
    </row>
    <row r="15512" spans="13:13" x14ac:dyDescent="0.25">
      <c r="M15512" s="7"/>
    </row>
    <row r="15513" spans="13:13" x14ac:dyDescent="0.25">
      <c r="M15513" s="7"/>
    </row>
    <row r="15514" spans="13:13" x14ac:dyDescent="0.25">
      <c r="M15514" s="7"/>
    </row>
    <row r="15515" spans="13:13" x14ac:dyDescent="0.25">
      <c r="M15515" s="7"/>
    </row>
    <row r="15516" spans="13:13" x14ac:dyDescent="0.25">
      <c r="M15516" s="7"/>
    </row>
    <row r="15517" spans="13:13" x14ac:dyDescent="0.25">
      <c r="M15517" s="7"/>
    </row>
    <row r="15518" spans="13:13" x14ac:dyDescent="0.25">
      <c r="M15518" s="7"/>
    </row>
    <row r="15519" spans="13:13" x14ac:dyDescent="0.25">
      <c r="M15519" s="7"/>
    </row>
    <row r="15520" spans="13:13" x14ac:dyDescent="0.25">
      <c r="M15520" s="7"/>
    </row>
    <row r="15521" spans="13:13" x14ac:dyDescent="0.25">
      <c r="M15521" s="7"/>
    </row>
    <row r="15522" spans="13:13" x14ac:dyDescent="0.25">
      <c r="M15522" s="7"/>
    </row>
    <row r="15523" spans="13:13" x14ac:dyDescent="0.25">
      <c r="M15523" s="7"/>
    </row>
    <row r="15524" spans="13:13" x14ac:dyDescent="0.25">
      <c r="M15524" s="7"/>
    </row>
    <row r="15525" spans="13:13" x14ac:dyDescent="0.25">
      <c r="M15525" s="7"/>
    </row>
    <row r="15526" spans="13:13" x14ac:dyDescent="0.25">
      <c r="M15526" s="7"/>
    </row>
    <row r="15527" spans="13:13" x14ac:dyDescent="0.25">
      <c r="M15527" s="7"/>
    </row>
    <row r="15528" spans="13:13" x14ac:dyDescent="0.25">
      <c r="M15528" s="7"/>
    </row>
    <row r="15529" spans="13:13" x14ac:dyDescent="0.25">
      <c r="M15529" s="7"/>
    </row>
    <row r="15530" spans="13:13" x14ac:dyDescent="0.25">
      <c r="M15530" s="7"/>
    </row>
    <row r="15531" spans="13:13" x14ac:dyDescent="0.25">
      <c r="M15531" s="7"/>
    </row>
    <row r="15532" spans="13:13" x14ac:dyDescent="0.25">
      <c r="M15532" s="7"/>
    </row>
    <row r="15533" spans="13:13" x14ac:dyDescent="0.25">
      <c r="M15533" s="7"/>
    </row>
    <row r="15534" spans="13:13" x14ac:dyDescent="0.25">
      <c r="M15534" s="7"/>
    </row>
    <row r="15535" spans="13:13" x14ac:dyDescent="0.25">
      <c r="M15535" s="7"/>
    </row>
    <row r="15536" spans="13:13" x14ac:dyDescent="0.25">
      <c r="M15536" s="7"/>
    </row>
    <row r="15537" spans="13:13" x14ac:dyDescent="0.25">
      <c r="M15537" s="7"/>
    </row>
    <row r="15538" spans="13:13" x14ac:dyDescent="0.25">
      <c r="M15538" s="7"/>
    </row>
    <row r="15539" spans="13:13" x14ac:dyDescent="0.25">
      <c r="M15539" s="7"/>
    </row>
    <row r="15540" spans="13:13" x14ac:dyDescent="0.25">
      <c r="M15540" s="7"/>
    </row>
    <row r="15541" spans="13:13" x14ac:dyDescent="0.25">
      <c r="M15541" s="7"/>
    </row>
    <row r="15542" spans="13:13" x14ac:dyDescent="0.25">
      <c r="M15542" s="7"/>
    </row>
    <row r="15543" spans="13:13" x14ac:dyDescent="0.25">
      <c r="M15543" s="7"/>
    </row>
    <row r="15544" spans="13:13" x14ac:dyDescent="0.25">
      <c r="M15544" s="7"/>
    </row>
    <row r="15545" spans="13:13" x14ac:dyDescent="0.25">
      <c r="M15545" s="7"/>
    </row>
    <row r="15546" spans="13:13" x14ac:dyDescent="0.25">
      <c r="M15546" s="7"/>
    </row>
    <row r="15547" spans="13:13" x14ac:dyDescent="0.25">
      <c r="M15547" s="7"/>
    </row>
    <row r="15548" spans="13:13" x14ac:dyDescent="0.25">
      <c r="M15548" s="7"/>
    </row>
    <row r="15549" spans="13:13" x14ac:dyDescent="0.25">
      <c r="M15549" s="7"/>
    </row>
    <row r="15550" spans="13:13" x14ac:dyDescent="0.25">
      <c r="M15550" s="7"/>
    </row>
    <row r="15551" spans="13:13" x14ac:dyDescent="0.25">
      <c r="M15551" s="7"/>
    </row>
    <row r="15552" spans="13:13" x14ac:dyDescent="0.25">
      <c r="M15552" s="7"/>
    </row>
    <row r="15553" spans="13:13" x14ac:dyDescent="0.25">
      <c r="M15553" s="7"/>
    </row>
    <row r="15554" spans="13:13" x14ac:dyDescent="0.25">
      <c r="M15554" s="7"/>
    </row>
    <row r="15555" spans="13:13" x14ac:dyDescent="0.25">
      <c r="M15555" s="7"/>
    </row>
    <row r="15556" spans="13:13" x14ac:dyDescent="0.25">
      <c r="M15556" s="7"/>
    </row>
    <row r="15557" spans="13:13" x14ac:dyDescent="0.25">
      <c r="M15557" s="7"/>
    </row>
    <row r="15558" spans="13:13" x14ac:dyDescent="0.25">
      <c r="M15558" s="7"/>
    </row>
    <row r="15559" spans="13:13" x14ac:dyDescent="0.25">
      <c r="M15559" s="7"/>
    </row>
    <row r="15560" spans="13:13" x14ac:dyDescent="0.25">
      <c r="M15560" s="7"/>
    </row>
    <row r="15561" spans="13:13" x14ac:dyDescent="0.25">
      <c r="M15561" s="7"/>
    </row>
    <row r="15562" spans="13:13" x14ac:dyDescent="0.25">
      <c r="M15562" s="7"/>
    </row>
    <row r="15563" spans="13:13" x14ac:dyDescent="0.25">
      <c r="M15563" s="7"/>
    </row>
    <row r="15564" spans="13:13" x14ac:dyDescent="0.25">
      <c r="M15564" s="7"/>
    </row>
    <row r="15565" spans="13:13" x14ac:dyDescent="0.25">
      <c r="M15565" s="7"/>
    </row>
    <row r="15566" spans="13:13" x14ac:dyDescent="0.25">
      <c r="M15566" s="7"/>
    </row>
    <row r="15567" spans="13:13" x14ac:dyDescent="0.25">
      <c r="M15567" s="7"/>
    </row>
    <row r="15568" spans="13:13" x14ac:dyDescent="0.25">
      <c r="M15568" s="7"/>
    </row>
    <row r="15569" spans="13:13" x14ac:dyDescent="0.25">
      <c r="M15569" s="7"/>
    </row>
    <row r="15570" spans="13:13" x14ac:dyDescent="0.25">
      <c r="M15570" s="7"/>
    </row>
    <row r="15571" spans="13:13" x14ac:dyDescent="0.25">
      <c r="M15571" s="7"/>
    </row>
    <row r="15572" spans="13:13" x14ac:dyDescent="0.25">
      <c r="M15572" s="7"/>
    </row>
    <row r="15573" spans="13:13" x14ac:dyDescent="0.25">
      <c r="M15573" s="7"/>
    </row>
    <row r="15574" spans="13:13" x14ac:dyDescent="0.25">
      <c r="M15574" s="7"/>
    </row>
    <row r="15575" spans="13:13" x14ac:dyDescent="0.25">
      <c r="M15575" s="7"/>
    </row>
    <row r="15576" spans="13:13" x14ac:dyDescent="0.25">
      <c r="M15576" s="7"/>
    </row>
    <row r="15577" spans="13:13" x14ac:dyDescent="0.25">
      <c r="M15577" s="7"/>
    </row>
    <row r="15578" spans="13:13" x14ac:dyDescent="0.25">
      <c r="M15578" s="7"/>
    </row>
    <row r="15579" spans="13:13" x14ac:dyDescent="0.25">
      <c r="M15579" s="7"/>
    </row>
    <row r="15580" spans="13:13" x14ac:dyDescent="0.25">
      <c r="M15580" s="7"/>
    </row>
    <row r="15581" spans="13:13" x14ac:dyDescent="0.25">
      <c r="M15581" s="7"/>
    </row>
    <row r="15582" spans="13:13" x14ac:dyDescent="0.25">
      <c r="M15582" s="7"/>
    </row>
    <row r="15583" spans="13:13" x14ac:dyDescent="0.25">
      <c r="M15583" s="7"/>
    </row>
    <row r="15584" spans="13:13" x14ac:dyDescent="0.25">
      <c r="M15584" s="7"/>
    </row>
    <row r="15585" spans="13:13" x14ac:dyDescent="0.25">
      <c r="M15585" s="7"/>
    </row>
    <row r="15586" spans="13:13" x14ac:dyDescent="0.25">
      <c r="M15586" s="7"/>
    </row>
    <row r="15587" spans="13:13" x14ac:dyDescent="0.25">
      <c r="M15587" s="7"/>
    </row>
    <row r="15588" spans="13:13" x14ac:dyDescent="0.25">
      <c r="M15588" s="7"/>
    </row>
    <row r="15589" spans="13:13" x14ac:dyDescent="0.25">
      <c r="M15589" s="7"/>
    </row>
    <row r="15590" spans="13:13" x14ac:dyDescent="0.25">
      <c r="M15590" s="7"/>
    </row>
    <row r="15591" spans="13:13" x14ac:dyDescent="0.25">
      <c r="M15591" s="7"/>
    </row>
    <row r="15592" spans="13:13" x14ac:dyDescent="0.25">
      <c r="M15592" s="7"/>
    </row>
    <row r="15593" spans="13:13" x14ac:dyDescent="0.25">
      <c r="M15593" s="7"/>
    </row>
    <row r="15594" spans="13:13" x14ac:dyDescent="0.25">
      <c r="M15594" s="7"/>
    </row>
    <row r="15595" spans="13:13" x14ac:dyDescent="0.25">
      <c r="M15595" s="7"/>
    </row>
    <row r="15596" spans="13:13" x14ac:dyDescent="0.25">
      <c r="M15596" s="7"/>
    </row>
    <row r="15597" spans="13:13" x14ac:dyDescent="0.25">
      <c r="M15597" s="7"/>
    </row>
    <row r="15598" spans="13:13" x14ac:dyDescent="0.25">
      <c r="M15598" s="7"/>
    </row>
    <row r="15599" spans="13:13" x14ac:dyDescent="0.25">
      <c r="M15599" s="7"/>
    </row>
    <row r="15600" spans="13:13" x14ac:dyDescent="0.25">
      <c r="M15600" s="7"/>
    </row>
    <row r="15601" spans="13:13" x14ac:dyDescent="0.25">
      <c r="M15601" s="7"/>
    </row>
    <row r="15602" spans="13:13" x14ac:dyDescent="0.25">
      <c r="M15602" s="7"/>
    </row>
    <row r="15603" spans="13:13" x14ac:dyDescent="0.25">
      <c r="M15603" s="7"/>
    </row>
    <row r="15604" spans="13:13" x14ac:dyDescent="0.25">
      <c r="M15604" s="7"/>
    </row>
    <row r="15605" spans="13:13" x14ac:dyDescent="0.25">
      <c r="M15605" s="7"/>
    </row>
    <row r="15606" spans="13:13" x14ac:dyDescent="0.25">
      <c r="M15606" s="7"/>
    </row>
    <row r="15607" spans="13:13" x14ac:dyDescent="0.25">
      <c r="M15607" s="7"/>
    </row>
    <row r="15608" spans="13:13" x14ac:dyDescent="0.25">
      <c r="M15608" s="7"/>
    </row>
    <row r="15609" spans="13:13" x14ac:dyDescent="0.25">
      <c r="M15609" s="7"/>
    </row>
    <row r="15610" spans="13:13" x14ac:dyDescent="0.25">
      <c r="M15610" s="7"/>
    </row>
    <row r="15611" spans="13:13" x14ac:dyDescent="0.25">
      <c r="M15611" s="7"/>
    </row>
    <row r="15612" spans="13:13" x14ac:dyDescent="0.25">
      <c r="M15612" s="7"/>
    </row>
    <row r="15613" spans="13:13" x14ac:dyDescent="0.25">
      <c r="M15613" s="7"/>
    </row>
    <row r="15614" spans="13:13" x14ac:dyDescent="0.25">
      <c r="M15614" s="7"/>
    </row>
    <row r="15615" spans="13:13" x14ac:dyDescent="0.25">
      <c r="M15615" s="7"/>
    </row>
    <row r="15616" spans="13:13" x14ac:dyDescent="0.25">
      <c r="M15616" s="7"/>
    </row>
    <row r="15617" spans="13:13" x14ac:dyDescent="0.25">
      <c r="M15617" s="7"/>
    </row>
    <row r="15618" spans="13:13" x14ac:dyDescent="0.25">
      <c r="M15618" s="7"/>
    </row>
    <row r="15619" spans="13:13" x14ac:dyDescent="0.25">
      <c r="M15619" s="7"/>
    </row>
    <row r="15620" spans="13:13" x14ac:dyDescent="0.25">
      <c r="M15620" s="7"/>
    </row>
    <row r="15621" spans="13:13" x14ac:dyDescent="0.25">
      <c r="M15621" s="7"/>
    </row>
    <row r="15622" spans="13:13" x14ac:dyDescent="0.25">
      <c r="M15622" s="7"/>
    </row>
    <row r="15623" spans="13:13" x14ac:dyDescent="0.25">
      <c r="M15623" s="7"/>
    </row>
    <row r="15624" spans="13:13" x14ac:dyDescent="0.25">
      <c r="M15624" s="7"/>
    </row>
    <row r="15625" spans="13:13" x14ac:dyDescent="0.25">
      <c r="M15625" s="7"/>
    </row>
    <row r="15626" spans="13:13" x14ac:dyDescent="0.25">
      <c r="M15626" s="7"/>
    </row>
    <row r="15627" spans="13:13" x14ac:dyDescent="0.25">
      <c r="M15627" s="7"/>
    </row>
    <row r="15628" spans="13:13" x14ac:dyDescent="0.25">
      <c r="M15628" s="7"/>
    </row>
    <row r="15629" spans="13:13" x14ac:dyDescent="0.25">
      <c r="M15629" s="7"/>
    </row>
    <row r="15630" spans="13:13" x14ac:dyDescent="0.25">
      <c r="M15630" s="7"/>
    </row>
    <row r="15631" spans="13:13" x14ac:dyDescent="0.25">
      <c r="M15631" s="7"/>
    </row>
    <row r="15632" spans="13:13" x14ac:dyDescent="0.25">
      <c r="M15632" s="7"/>
    </row>
    <row r="15633" spans="13:13" x14ac:dyDescent="0.25">
      <c r="M15633" s="7"/>
    </row>
    <row r="15634" spans="13:13" x14ac:dyDescent="0.25">
      <c r="M15634" s="7"/>
    </row>
    <row r="15635" spans="13:13" x14ac:dyDescent="0.25">
      <c r="M15635" s="7"/>
    </row>
    <row r="15636" spans="13:13" x14ac:dyDescent="0.25">
      <c r="M15636" s="7"/>
    </row>
    <row r="15637" spans="13:13" x14ac:dyDescent="0.25">
      <c r="M15637" s="7"/>
    </row>
    <row r="15638" spans="13:13" x14ac:dyDescent="0.25">
      <c r="M15638" s="7"/>
    </row>
    <row r="15639" spans="13:13" x14ac:dyDescent="0.25">
      <c r="M15639" s="7"/>
    </row>
    <row r="15640" spans="13:13" x14ac:dyDescent="0.25">
      <c r="M15640" s="7"/>
    </row>
    <row r="15641" spans="13:13" x14ac:dyDescent="0.25">
      <c r="M15641" s="7"/>
    </row>
    <row r="15642" spans="13:13" x14ac:dyDescent="0.25">
      <c r="M15642" s="7"/>
    </row>
    <row r="15643" spans="13:13" x14ac:dyDescent="0.25">
      <c r="M15643" s="7"/>
    </row>
    <row r="15644" spans="13:13" x14ac:dyDescent="0.25">
      <c r="M15644" s="7"/>
    </row>
    <row r="15645" spans="13:13" x14ac:dyDescent="0.25">
      <c r="M15645" s="7"/>
    </row>
    <row r="15646" spans="13:13" x14ac:dyDescent="0.25">
      <c r="M15646" s="7"/>
    </row>
    <row r="15647" spans="13:13" x14ac:dyDescent="0.25">
      <c r="M15647" s="7"/>
    </row>
    <row r="15648" spans="13:13" x14ac:dyDescent="0.25">
      <c r="M15648" s="7"/>
    </row>
    <row r="15649" spans="13:13" x14ac:dyDescent="0.25">
      <c r="M15649" s="7"/>
    </row>
    <row r="15650" spans="13:13" x14ac:dyDescent="0.25">
      <c r="M15650" s="7"/>
    </row>
    <row r="15651" spans="13:13" x14ac:dyDescent="0.25">
      <c r="M15651" s="7"/>
    </row>
    <row r="15652" spans="13:13" x14ac:dyDescent="0.25">
      <c r="M15652" s="7"/>
    </row>
    <row r="15653" spans="13:13" x14ac:dyDescent="0.25">
      <c r="M15653" s="7"/>
    </row>
    <row r="15654" spans="13:13" x14ac:dyDescent="0.25">
      <c r="M15654" s="7"/>
    </row>
    <row r="15655" spans="13:13" x14ac:dyDescent="0.25">
      <c r="M15655" s="7"/>
    </row>
    <row r="15656" spans="13:13" x14ac:dyDescent="0.25">
      <c r="M15656" s="7"/>
    </row>
    <row r="15657" spans="13:13" x14ac:dyDescent="0.25">
      <c r="M15657" s="7"/>
    </row>
    <row r="15658" spans="13:13" x14ac:dyDescent="0.25">
      <c r="M15658" s="7"/>
    </row>
    <row r="15659" spans="13:13" x14ac:dyDescent="0.25">
      <c r="M15659" s="7"/>
    </row>
    <row r="15660" spans="13:13" x14ac:dyDescent="0.25">
      <c r="M15660" s="7"/>
    </row>
    <row r="15661" spans="13:13" x14ac:dyDescent="0.25">
      <c r="M15661" s="7"/>
    </row>
    <row r="15662" spans="13:13" x14ac:dyDescent="0.25">
      <c r="M15662" s="7"/>
    </row>
    <row r="15663" spans="13:13" x14ac:dyDescent="0.25">
      <c r="M15663" s="7"/>
    </row>
    <row r="15664" spans="13:13" x14ac:dyDescent="0.25">
      <c r="M15664" s="7"/>
    </row>
    <row r="15665" spans="13:13" x14ac:dyDescent="0.25">
      <c r="M15665" s="7"/>
    </row>
    <row r="15666" spans="13:13" x14ac:dyDescent="0.25">
      <c r="M15666" s="7"/>
    </row>
    <row r="15667" spans="13:13" x14ac:dyDescent="0.25">
      <c r="M15667" s="7"/>
    </row>
    <row r="15668" spans="13:13" x14ac:dyDescent="0.25">
      <c r="M15668" s="7"/>
    </row>
    <row r="15669" spans="13:13" x14ac:dyDescent="0.25">
      <c r="M15669" s="7"/>
    </row>
    <row r="15670" spans="13:13" x14ac:dyDescent="0.25">
      <c r="M15670" s="7"/>
    </row>
    <row r="15671" spans="13:13" x14ac:dyDescent="0.25">
      <c r="M15671" s="7"/>
    </row>
    <row r="15672" spans="13:13" x14ac:dyDescent="0.25">
      <c r="M15672" s="7"/>
    </row>
    <row r="15673" spans="13:13" x14ac:dyDescent="0.25">
      <c r="M15673" s="7"/>
    </row>
    <row r="15674" spans="13:13" x14ac:dyDescent="0.25">
      <c r="M15674" s="7"/>
    </row>
    <row r="15675" spans="13:13" x14ac:dyDescent="0.25">
      <c r="M15675" s="7"/>
    </row>
    <row r="15676" spans="13:13" x14ac:dyDescent="0.25">
      <c r="M15676" s="7"/>
    </row>
    <row r="15677" spans="13:13" x14ac:dyDescent="0.25">
      <c r="M15677" s="7"/>
    </row>
    <row r="15678" spans="13:13" x14ac:dyDescent="0.25">
      <c r="M15678" s="7"/>
    </row>
    <row r="15679" spans="13:13" x14ac:dyDescent="0.25">
      <c r="M15679" s="7"/>
    </row>
    <row r="15680" spans="13:13" x14ac:dyDescent="0.25">
      <c r="M15680" s="7"/>
    </row>
    <row r="15681" spans="13:13" x14ac:dyDescent="0.25">
      <c r="M15681" s="7"/>
    </row>
    <row r="15682" spans="13:13" x14ac:dyDescent="0.25">
      <c r="M15682" s="7"/>
    </row>
    <row r="15683" spans="13:13" x14ac:dyDescent="0.25">
      <c r="M15683" s="7"/>
    </row>
    <row r="15684" spans="13:13" x14ac:dyDescent="0.25">
      <c r="M15684" s="7"/>
    </row>
    <row r="15685" spans="13:13" x14ac:dyDescent="0.25">
      <c r="M15685" s="7"/>
    </row>
    <row r="15686" spans="13:13" x14ac:dyDescent="0.25">
      <c r="M15686" s="7"/>
    </row>
    <row r="15687" spans="13:13" x14ac:dyDescent="0.25">
      <c r="M15687" s="7"/>
    </row>
    <row r="15688" spans="13:13" x14ac:dyDescent="0.25">
      <c r="M15688" s="7"/>
    </row>
    <row r="15689" spans="13:13" x14ac:dyDescent="0.25">
      <c r="M15689" s="7"/>
    </row>
    <row r="15690" spans="13:13" x14ac:dyDescent="0.25">
      <c r="M15690" s="7"/>
    </row>
    <row r="15691" spans="13:13" x14ac:dyDescent="0.25">
      <c r="M15691" s="7"/>
    </row>
    <row r="15692" spans="13:13" x14ac:dyDescent="0.25">
      <c r="M15692" s="7"/>
    </row>
    <row r="15693" spans="13:13" x14ac:dyDescent="0.25">
      <c r="M15693" s="7"/>
    </row>
    <row r="15694" spans="13:13" x14ac:dyDescent="0.25">
      <c r="M15694" s="7"/>
    </row>
    <row r="15695" spans="13:13" x14ac:dyDescent="0.25">
      <c r="M15695" s="7"/>
    </row>
    <row r="15696" spans="13:13" x14ac:dyDescent="0.25">
      <c r="M15696" s="7"/>
    </row>
    <row r="15697" spans="13:13" x14ac:dyDescent="0.25">
      <c r="M15697" s="7"/>
    </row>
    <row r="15698" spans="13:13" x14ac:dyDescent="0.25">
      <c r="M15698" s="7"/>
    </row>
    <row r="15699" spans="13:13" x14ac:dyDescent="0.25">
      <c r="M15699" s="7"/>
    </row>
    <row r="15700" spans="13:13" x14ac:dyDescent="0.25">
      <c r="M15700" s="7"/>
    </row>
    <row r="15701" spans="13:13" x14ac:dyDescent="0.25">
      <c r="M15701" s="7"/>
    </row>
    <row r="15702" spans="13:13" x14ac:dyDescent="0.25">
      <c r="M15702" s="7"/>
    </row>
    <row r="15703" spans="13:13" x14ac:dyDescent="0.25">
      <c r="M15703" s="7"/>
    </row>
    <row r="15704" spans="13:13" x14ac:dyDescent="0.25">
      <c r="M15704" s="7"/>
    </row>
    <row r="15705" spans="13:13" x14ac:dyDescent="0.25">
      <c r="M15705" s="7"/>
    </row>
    <row r="15706" spans="13:13" x14ac:dyDescent="0.25">
      <c r="M15706" s="7"/>
    </row>
    <row r="15707" spans="13:13" x14ac:dyDescent="0.25">
      <c r="M15707" s="7"/>
    </row>
    <row r="15708" spans="13:13" x14ac:dyDescent="0.25">
      <c r="M15708" s="7"/>
    </row>
    <row r="15709" spans="13:13" x14ac:dyDescent="0.25">
      <c r="M15709" s="7"/>
    </row>
    <row r="15710" spans="13:13" x14ac:dyDescent="0.25">
      <c r="M15710" s="7"/>
    </row>
    <row r="15711" spans="13:13" x14ac:dyDescent="0.25">
      <c r="M15711" s="7"/>
    </row>
    <row r="15712" spans="13:13" x14ac:dyDescent="0.25">
      <c r="M15712" s="7"/>
    </row>
    <row r="15713" spans="13:13" x14ac:dyDescent="0.25">
      <c r="M15713" s="7"/>
    </row>
    <row r="15714" spans="13:13" x14ac:dyDescent="0.25">
      <c r="M15714" s="7"/>
    </row>
    <row r="15715" spans="13:13" x14ac:dyDescent="0.25">
      <c r="M15715" s="7"/>
    </row>
    <row r="15716" spans="13:13" x14ac:dyDescent="0.25">
      <c r="M15716" s="7"/>
    </row>
    <row r="15717" spans="13:13" x14ac:dyDescent="0.25">
      <c r="M15717" s="7"/>
    </row>
    <row r="15718" spans="13:13" x14ac:dyDescent="0.25">
      <c r="M15718" s="7"/>
    </row>
    <row r="15719" spans="13:13" x14ac:dyDescent="0.25">
      <c r="M15719" s="7"/>
    </row>
    <row r="15720" spans="13:13" x14ac:dyDescent="0.25">
      <c r="M15720" s="7"/>
    </row>
    <row r="15721" spans="13:13" x14ac:dyDescent="0.25">
      <c r="M15721" s="7"/>
    </row>
    <row r="15722" spans="13:13" x14ac:dyDescent="0.25">
      <c r="M15722" s="7"/>
    </row>
    <row r="15723" spans="13:13" x14ac:dyDescent="0.25">
      <c r="M15723" s="7"/>
    </row>
    <row r="15724" spans="13:13" x14ac:dyDescent="0.25">
      <c r="M15724" s="7"/>
    </row>
    <row r="15725" spans="13:13" x14ac:dyDescent="0.25">
      <c r="M15725" s="7"/>
    </row>
    <row r="15726" spans="13:13" x14ac:dyDescent="0.25">
      <c r="M15726" s="7"/>
    </row>
    <row r="15727" spans="13:13" x14ac:dyDescent="0.25">
      <c r="M15727" s="7"/>
    </row>
    <row r="15728" spans="13:13" x14ac:dyDescent="0.25">
      <c r="M15728" s="7"/>
    </row>
    <row r="15729" spans="13:13" x14ac:dyDescent="0.25">
      <c r="M15729" s="7"/>
    </row>
    <row r="15730" spans="13:13" x14ac:dyDescent="0.25">
      <c r="M15730" s="7"/>
    </row>
    <row r="15731" spans="13:13" x14ac:dyDescent="0.25">
      <c r="M15731" s="7"/>
    </row>
    <row r="15732" spans="13:13" x14ac:dyDescent="0.25">
      <c r="M15732" s="7"/>
    </row>
    <row r="15733" spans="13:13" x14ac:dyDescent="0.25">
      <c r="M15733" s="7"/>
    </row>
    <row r="15734" spans="13:13" x14ac:dyDescent="0.25">
      <c r="M15734" s="7"/>
    </row>
    <row r="15735" spans="13:13" x14ac:dyDescent="0.25">
      <c r="M15735" s="7"/>
    </row>
    <row r="15736" spans="13:13" x14ac:dyDescent="0.25">
      <c r="M15736" s="7"/>
    </row>
    <row r="15737" spans="13:13" x14ac:dyDescent="0.25">
      <c r="M15737" s="7"/>
    </row>
    <row r="15738" spans="13:13" x14ac:dyDescent="0.25">
      <c r="M15738" s="7"/>
    </row>
    <row r="15739" spans="13:13" x14ac:dyDescent="0.25">
      <c r="M15739" s="7"/>
    </row>
    <row r="15740" spans="13:13" x14ac:dyDescent="0.25">
      <c r="M15740" s="7"/>
    </row>
    <row r="15741" spans="13:13" x14ac:dyDescent="0.25">
      <c r="M15741" s="7"/>
    </row>
    <row r="15742" spans="13:13" x14ac:dyDescent="0.25">
      <c r="M15742" s="7"/>
    </row>
    <row r="15743" spans="13:13" x14ac:dyDescent="0.25">
      <c r="M15743" s="7"/>
    </row>
    <row r="15744" spans="13:13" x14ac:dyDescent="0.25">
      <c r="M15744" s="7"/>
    </row>
    <row r="15745" spans="13:13" x14ac:dyDescent="0.25">
      <c r="M15745" s="7"/>
    </row>
    <row r="15746" spans="13:13" x14ac:dyDescent="0.25">
      <c r="M15746" s="7"/>
    </row>
    <row r="15747" spans="13:13" x14ac:dyDescent="0.25">
      <c r="M15747" s="7"/>
    </row>
    <row r="15748" spans="13:13" x14ac:dyDescent="0.25">
      <c r="M15748" s="7"/>
    </row>
    <row r="15749" spans="13:13" x14ac:dyDescent="0.25">
      <c r="M15749" s="7"/>
    </row>
    <row r="15750" spans="13:13" x14ac:dyDescent="0.25">
      <c r="M15750" s="7"/>
    </row>
    <row r="15751" spans="13:13" x14ac:dyDescent="0.25">
      <c r="M15751" s="7"/>
    </row>
    <row r="15752" spans="13:13" x14ac:dyDescent="0.25">
      <c r="M15752" s="7"/>
    </row>
    <row r="15753" spans="13:13" x14ac:dyDescent="0.25">
      <c r="M15753" s="7"/>
    </row>
    <row r="15754" spans="13:13" x14ac:dyDescent="0.25">
      <c r="M15754" s="7"/>
    </row>
    <row r="15755" spans="13:13" x14ac:dyDescent="0.25">
      <c r="M15755" s="7"/>
    </row>
    <row r="15756" spans="13:13" x14ac:dyDescent="0.25">
      <c r="M15756" s="7"/>
    </row>
    <row r="15757" spans="13:13" x14ac:dyDescent="0.25">
      <c r="M15757" s="7"/>
    </row>
    <row r="15758" spans="13:13" x14ac:dyDescent="0.25">
      <c r="M15758" s="7"/>
    </row>
    <row r="15759" spans="13:13" x14ac:dyDescent="0.25">
      <c r="M15759" s="7"/>
    </row>
    <row r="15760" spans="13:13" x14ac:dyDescent="0.25">
      <c r="M15760" s="7"/>
    </row>
    <row r="15761" spans="13:13" x14ac:dyDescent="0.25">
      <c r="M15761" s="7"/>
    </row>
    <row r="15762" spans="13:13" x14ac:dyDescent="0.25">
      <c r="M15762" s="7"/>
    </row>
    <row r="15763" spans="13:13" x14ac:dyDescent="0.25">
      <c r="M15763" s="7"/>
    </row>
    <row r="15764" spans="13:13" x14ac:dyDescent="0.25">
      <c r="M15764" s="7"/>
    </row>
    <row r="15765" spans="13:13" x14ac:dyDescent="0.25">
      <c r="M15765" s="7"/>
    </row>
    <row r="15766" spans="13:13" x14ac:dyDescent="0.25">
      <c r="M15766" s="7"/>
    </row>
    <row r="15767" spans="13:13" x14ac:dyDescent="0.25">
      <c r="M15767" s="7"/>
    </row>
    <row r="15768" spans="13:13" x14ac:dyDescent="0.25">
      <c r="M15768" s="7"/>
    </row>
    <row r="15769" spans="13:13" x14ac:dyDescent="0.25">
      <c r="M15769" s="7"/>
    </row>
    <row r="15770" spans="13:13" x14ac:dyDescent="0.25">
      <c r="M15770" s="7"/>
    </row>
    <row r="15771" spans="13:13" x14ac:dyDescent="0.25">
      <c r="M15771" s="7"/>
    </row>
    <row r="15772" spans="13:13" x14ac:dyDescent="0.25">
      <c r="M15772" s="7"/>
    </row>
    <row r="15773" spans="13:13" x14ac:dyDescent="0.25">
      <c r="M15773" s="7"/>
    </row>
    <row r="15774" spans="13:13" x14ac:dyDescent="0.25">
      <c r="M15774" s="7"/>
    </row>
    <row r="15775" spans="13:13" x14ac:dyDescent="0.25">
      <c r="M15775" s="7"/>
    </row>
    <row r="15776" spans="13:13" x14ac:dyDescent="0.25">
      <c r="M15776" s="7"/>
    </row>
    <row r="15777" spans="13:13" x14ac:dyDescent="0.25">
      <c r="M15777" s="7"/>
    </row>
    <row r="15778" spans="13:13" x14ac:dyDescent="0.25">
      <c r="M15778" s="7"/>
    </row>
    <row r="15779" spans="13:13" x14ac:dyDescent="0.25">
      <c r="M15779" s="7"/>
    </row>
    <row r="15780" spans="13:13" x14ac:dyDescent="0.25">
      <c r="M15780" s="7"/>
    </row>
    <row r="15781" spans="13:13" x14ac:dyDescent="0.25">
      <c r="M15781" s="7"/>
    </row>
    <row r="15782" spans="13:13" x14ac:dyDescent="0.25">
      <c r="M15782" s="7"/>
    </row>
    <row r="15783" spans="13:13" x14ac:dyDescent="0.25">
      <c r="M15783" s="7"/>
    </row>
    <row r="15784" spans="13:13" x14ac:dyDescent="0.25">
      <c r="M15784" s="7"/>
    </row>
    <row r="15785" spans="13:13" x14ac:dyDescent="0.25">
      <c r="M15785" s="7"/>
    </row>
    <row r="15786" spans="13:13" x14ac:dyDescent="0.25">
      <c r="M15786" s="7"/>
    </row>
    <row r="15787" spans="13:13" x14ac:dyDescent="0.25">
      <c r="M15787" s="7"/>
    </row>
    <row r="15788" spans="13:13" x14ac:dyDescent="0.25">
      <c r="M15788" s="7"/>
    </row>
    <row r="15789" spans="13:13" x14ac:dyDescent="0.25">
      <c r="M15789" s="7"/>
    </row>
    <row r="15790" spans="13:13" x14ac:dyDescent="0.25">
      <c r="M15790" s="7"/>
    </row>
    <row r="15791" spans="13:13" x14ac:dyDescent="0.25">
      <c r="M15791" s="7"/>
    </row>
    <row r="15792" spans="13:13" x14ac:dyDescent="0.25">
      <c r="M15792" s="7"/>
    </row>
    <row r="15793" spans="13:13" x14ac:dyDescent="0.25">
      <c r="M15793" s="7"/>
    </row>
    <row r="15794" spans="13:13" x14ac:dyDescent="0.25">
      <c r="M15794" s="7"/>
    </row>
    <row r="15795" spans="13:13" x14ac:dyDescent="0.25">
      <c r="M15795" s="7"/>
    </row>
    <row r="15796" spans="13:13" x14ac:dyDescent="0.25">
      <c r="M15796" s="7"/>
    </row>
    <row r="15797" spans="13:13" x14ac:dyDescent="0.25">
      <c r="M15797" s="7"/>
    </row>
    <row r="15798" spans="13:13" x14ac:dyDescent="0.25">
      <c r="M15798" s="7"/>
    </row>
    <row r="15799" spans="13:13" x14ac:dyDescent="0.25">
      <c r="M15799" s="7"/>
    </row>
    <row r="15800" spans="13:13" x14ac:dyDescent="0.25">
      <c r="M15800" s="7"/>
    </row>
    <row r="15801" spans="13:13" x14ac:dyDescent="0.25">
      <c r="M15801" s="7"/>
    </row>
    <row r="15802" spans="13:13" x14ac:dyDescent="0.25">
      <c r="M15802" s="7"/>
    </row>
    <row r="15803" spans="13:13" x14ac:dyDescent="0.25">
      <c r="M15803" s="7"/>
    </row>
    <row r="15804" spans="13:13" x14ac:dyDescent="0.25">
      <c r="M15804" s="7"/>
    </row>
    <row r="15805" spans="13:13" x14ac:dyDescent="0.25">
      <c r="M15805" s="7"/>
    </row>
    <row r="15806" spans="13:13" x14ac:dyDescent="0.25">
      <c r="M15806" s="7"/>
    </row>
    <row r="15807" spans="13:13" x14ac:dyDescent="0.25">
      <c r="M15807" s="7"/>
    </row>
    <row r="15808" spans="13:13" x14ac:dyDescent="0.25">
      <c r="M15808" s="7"/>
    </row>
    <row r="15809" spans="13:13" x14ac:dyDescent="0.25">
      <c r="M15809" s="7"/>
    </row>
    <row r="15810" spans="13:13" x14ac:dyDescent="0.25">
      <c r="M15810" s="7"/>
    </row>
    <row r="15811" spans="13:13" x14ac:dyDescent="0.25">
      <c r="M15811" s="7"/>
    </row>
    <row r="15812" spans="13:13" x14ac:dyDescent="0.25">
      <c r="M15812" s="7"/>
    </row>
    <row r="15813" spans="13:13" x14ac:dyDescent="0.25">
      <c r="M15813" s="7"/>
    </row>
    <row r="15814" spans="13:13" x14ac:dyDescent="0.25">
      <c r="M15814" s="7"/>
    </row>
    <row r="15815" spans="13:13" x14ac:dyDescent="0.25">
      <c r="M15815" s="7"/>
    </row>
    <row r="15816" spans="13:13" x14ac:dyDescent="0.25">
      <c r="M15816" s="7"/>
    </row>
    <row r="15817" spans="13:13" x14ac:dyDescent="0.25">
      <c r="M15817" s="7"/>
    </row>
    <row r="15818" spans="13:13" x14ac:dyDescent="0.25">
      <c r="M15818" s="7"/>
    </row>
    <row r="15819" spans="13:13" x14ac:dyDescent="0.25">
      <c r="M15819" s="7"/>
    </row>
    <row r="15820" spans="13:13" x14ac:dyDescent="0.25">
      <c r="M15820" s="7"/>
    </row>
    <row r="15821" spans="13:13" x14ac:dyDescent="0.25">
      <c r="M15821" s="7"/>
    </row>
    <row r="15822" spans="13:13" x14ac:dyDescent="0.25">
      <c r="M15822" s="7"/>
    </row>
    <row r="15823" spans="13:13" x14ac:dyDescent="0.25">
      <c r="M15823" s="7"/>
    </row>
    <row r="15824" spans="13:13" x14ac:dyDescent="0.25">
      <c r="M15824" s="7"/>
    </row>
    <row r="15825" spans="13:13" x14ac:dyDescent="0.25">
      <c r="M15825" s="7"/>
    </row>
    <row r="15826" spans="13:13" x14ac:dyDescent="0.25">
      <c r="M15826" s="7"/>
    </row>
    <row r="15827" spans="13:13" x14ac:dyDescent="0.25">
      <c r="M15827" s="7"/>
    </row>
    <row r="15828" spans="13:13" x14ac:dyDescent="0.25">
      <c r="M15828" s="7"/>
    </row>
    <row r="15829" spans="13:13" x14ac:dyDescent="0.25">
      <c r="M15829" s="7"/>
    </row>
    <row r="15830" spans="13:13" x14ac:dyDescent="0.25">
      <c r="M15830" s="7"/>
    </row>
    <row r="15831" spans="13:13" x14ac:dyDescent="0.25">
      <c r="M15831" s="7"/>
    </row>
    <row r="15832" spans="13:13" x14ac:dyDescent="0.25">
      <c r="M15832" s="7"/>
    </row>
    <row r="15833" spans="13:13" x14ac:dyDescent="0.25">
      <c r="M15833" s="7"/>
    </row>
    <row r="15834" spans="13:13" x14ac:dyDescent="0.25">
      <c r="M15834" s="7"/>
    </row>
    <row r="15835" spans="13:13" x14ac:dyDescent="0.25">
      <c r="M15835" s="7"/>
    </row>
    <row r="15836" spans="13:13" x14ac:dyDescent="0.25">
      <c r="M15836" s="7"/>
    </row>
    <row r="15837" spans="13:13" x14ac:dyDescent="0.25">
      <c r="M15837" s="7"/>
    </row>
    <row r="15838" spans="13:13" x14ac:dyDescent="0.25">
      <c r="M15838" s="7"/>
    </row>
    <row r="15839" spans="13:13" x14ac:dyDescent="0.25">
      <c r="M15839" s="7"/>
    </row>
    <row r="15840" spans="13:13" x14ac:dyDescent="0.25">
      <c r="M15840" s="7"/>
    </row>
    <row r="15841" spans="13:13" x14ac:dyDescent="0.25">
      <c r="M15841" s="7"/>
    </row>
    <row r="15842" spans="13:13" x14ac:dyDescent="0.25">
      <c r="M15842" s="7"/>
    </row>
    <row r="15843" spans="13:13" x14ac:dyDescent="0.25">
      <c r="M15843" s="7"/>
    </row>
    <row r="15844" spans="13:13" x14ac:dyDescent="0.25">
      <c r="M15844" s="7"/>
    </row>
    <row r="15845" spans="13:13" x14ac:dyDescent="0.25">
      <c r="M15845" s="7"/>
    </row>
    <row r="15846" spans="13:13" x14ac:dyDescent="0.25">
      <c r="M15846" s="7"/>
    </row>
    <row r="15847" spans="13:13" x14ac:dyDescent="0.25">
      <c r="M15847" s="7"/>
    </row>
    <row r="15848" spans="13:13" x14ac:dyDescent="0.25">
      <c r="M15848" s="7"/>
    </row>
    <row r="15849" spans="13:13" x14ac:dyDescent="0.25">
      <c r="M15849" s="7"/>
    </row>
    <row r="15850" spans="13:13" x14ac:dyDescent="0.25">
      <c r="M15850" s="7"/>
    </row>
    <row r="15851" spans="13:13" x14ac:dyDescent="0.25">
      <c r="M15851" s="7"/>
    </row>
    <row r="15852" spans="13:13" x14ac:dyDescent="0.25">
      <c r="M15852" s="7"/>
    </row>
    <row r="15853" spans="13:13" x14ac:dyDescent="0.25">
      <c r="M15853" s="7"/>
    </row>
    <row r="15854" spans="13:13" x14ac:dyDescent="0.25">
      <c r="M15854" s="7"/>
    </row>
    <row r="15855" spans="13:13" x14ac:dyDescent="0.25">
      <c r="M15855" s="7"/>
    </row>
    <row r="15856" spans="13:13" x14ac:dyDescent="0.25">
      <c r="M15856" s="7"/>
    </row>
    <row r="15857" spans="13:13" x14ac:dyDescent="0.25">
      <c r="M15857" s="7"/>
    </row>
    <row r="15858" spans="13:13" x14ac:dyDescent="0.25">
      <c r="M15858" s="7"/>
    </row>
    <row r="15859" spans="13:13" x14ac:dyDescent="0.25">
      <c r="M15859" s="7"/>
    </row>
    <row r="15860" spans="13:13" x14ac:dyDescent="0.25">
      <c r="M15860" s="7"/>
    </row>
    <row r="15861" spans="13:13" x14ac:dyDescent="0.25">
      <c r="M15861" s="7"/>
    </row>
    <row r="15862" spans="13:13" x14ac:dyDescent="0.25">
      <c r="M15862" s="7"/>
    </row>
    <row r="15863" spans="13:13" x14ac:dyDescent="0.25">
      <c r="M15863" s="7"/>
    </row>
    <row r="15864" spans="13:13" x14ac:dyDescent="0.25">
      <c r="M15864" s="7"/>
    </row>
    <row r="15865" spans="13:13" x14ac:dyDescent="0.25">
      <c r="M15865" s="7"/>
    </row>
    <row r="15866" spans="13:13" x14ac:dyDescent="0.25">
      <c r="M15866" s="7"/>
    </row>
    <row r="15867" spans="13:13" x14ac:dyDescent="0.25">
      <c r="M15867" s="7"/>
    </row>
    <row r="15868" spans="13:13" x14ac:dyDescent="0.25">
      <c r="M15868" s="7"/>
    </row>
    <row r="15869" spans="13:13" x14ac:dyDescent="0.25">
      <c r="M15869" s="7"/>
    </row>
    <row r="15870" spans="13:13" x14ac:dyDescent="0.25">
      <c r="M15870" s="7"/>
    </row>
    <row r="15871" spans="13:13" x14ac:dyDescent="0.25">
      <c r="M15871" s="7"/>
    </row>
    <row r="15872" spans="13:13" x14ac:dyDescent="0.25">
      <c r="M15872" s="7"/>
    </row>
    <row r="15873" spans="13:13" x14ac:dyDescent="0.25">
      <c r="M15873" s="7"/>
    </row>
    <row r="15874" spans="13:13" x14ac:dyDescent="0.25">
      <c r="M15874" s="7"/>
    </row>
    <row r="15875" spans="13:13" x14ac:dyDescent="0.25">
      <c r="M15875" s="7"/>
    </row>
    <row r="15876" spans="13:13" x14ac:dyDescent="0.25">
      <c r="M15876" s="7"/>
    </row>
    <row r="15877" spans="13:13" x14ac:dyDescent="0.25">
      <c r="M15877" s="7"/>
    </row>
    <row r="15878" spans="13:13" x14ac:dyDescent="0.25">
      <c r="M15878" s="7"/>
    </row>
    <row r="15879" spans="13:13" x14ac:dyDescent="0.25">
      <c r="M15879" s="7"/>
    </row>
    <row r="15880" spans="13:13" x14ac:dyDescent="0.25">
      <c r="M15880" s="7"/>
    </row>
    <row r="15881" spans="13:13" x14ac:dyDescent="0.25">
      <c r="M15881" s="7"/>
    </row>
    <row r="15882" spans="13:13" x14ac:dyDescent="0.25">
      <c r="M15882" s="7"/>
    </row>
    <row r="15883" spans="13:13" x14ac:dyDescent="0.25">
      <c r="M15883" s="7"/>
    </row>
    <row r="15884" spans="13:13" x14ac:dyDescent="0.25">
      <c r="M15884" s="7"/>
    </row>
    <row r="15885" spans="13:13" x14ac:dyDescent="0.25">
      <c r="M15885" s="7"/>
    </row>
    <row r="15886" spans="13:13" x14ac:dyDescent="0.25">
      <c r="M15886" s="7"/>
    </row>
    <row r="15887" spans="13:13" x14ac:dyDescent="0.25">
      <c r="M15887" s="7"/>
    </row>
    <row r="15888" spans="13:13" x14ac:dyDescent="0.25">
      <c r="M15888" s="7"/>
    </row>
    <row r="15889" spans="13:13" x14ac:dyDescent="0.25">
      <c r="M15889" s="7"/>
    </row>
    <row r="15890" spans="13:13" x14ac:dyDescent="0.25">
      <c r="M15890" s="7"/>
    </row>
    <row r="15891" spans="13:13" x14ac:dyDescent="0.25">
      <c r="M15891" s="7"/>
    </row>
    <row r="15892" spans="13:13" x14ac:dyDescent="0.25">
      <c r="M15892" s="7"/>
    </row>
    <row r="15893" spans="13:13" x14ac:dyDescent="0.25">
      <c r="M15893" s="7"/>
    </row>
    <row r="15894" spans="13:13" x14ac:dyDescent="0.25">
      <c r="M15894" s="7"/>
    </row>
    <row r="15895" spans="13:13" x14ac:dyDescent="0.25">
      <c r="M15895" s="7"/>
    </row>
    <row r="15896" spans="13:13" x14ac:dyDescent="0.25">
      <c r="M15896" s="7"/>
    </row>
    <row r="15897" spans="13:13" x14ac:dyDescent="0.25">
      <c r="M15897" s="7"/>
    </row>
    <row r="15898" spans="13:13" x14ac:dyDescent="0.25">
      <c r="M15898" s="7"/>
    </row>
    <row r="15899" spans="13:13" x14ac:dyDescent="0.25">
      <c r="M15899" s="7"/>
    </row>
    <row r="15900" spans="13:13" x14ac:dyDescent="0.25">
      <c r="M15900" s="7"/>
    </row>
    <row r="15901" spans="13:13" x14ac:dyDescent="0.25">
      <c r="M15901" s="7"/>
    </row>
    <row r="15902" spans="13:13" x14ac:dyDescent="0.25">
      <c r="M15902" s="7"/>
    </row>
    <row r="15903" spans="13:13" x14ac:dyDescent="0.25">
      <c r="M15903" s="7"/>
    </row>
    <row r="15904" spans="13:13" x14ac:dyDescent="0.25">
      <c r="M15904" s="7"/>
    </row>
    <row r="15905" spans="13:13" x14ac:dyDescent="0.25">
      <c r="M15905" s="7"/>
    </row>
    <row r="15906" spans="13:13" x14ac:dyDescent="0.25">
      <c r="M15906" s="7"/>
    </row>
    <row r="15907" spans="13:13" x14ac:dyDescent="0.25">
      <c r="M15907" s="7"/>
    </row>
    <row r="15908" spans="13:13" x14ac:dyDescent="0.25">
      <c r="M15908" s="7"/>
    </row>
    <row r="15909" spans="13:13" x14ac:dyDescent="0.25">
      <c r="M15909" s="7"/>
    </row>
    <row r="15910" spans="13:13" x14ac:dyDescent="0.25">
      <c r="M15910" s="7"/>
    </row>
    <row r="15911" spans="13:13" x14ac:dyDescent="0.25">
      <c r="M15911" s="7"/>
    </row>
    <row r="15912" spans="13:13" x14ac:dyDescent="0.25">
      <c r="M15912" s="7"/>
    </row>
    <row r="15913" spans="13:13" x14ac:dyDescent="0.25">
      <c r="M15913" s="7"/>
    </row>
    <row r="15914" spans="13:13" x14ac:dyDescent="0.25">
      <c r="M15914" s="7"/>
    </row>
    <row r="15915" spans="13:13" x14ac:dyDescent="0.25">
      <c r="M15915" s="7"/>
    </row>
    <row r="15916" spans="13:13" x14ac:dyDescent="0.25">
      <c r="M15916" s="7"/>
    </row>
    <row r="15917" spans="13:13" x14ac:dyDescent="0.25">
      <c r="M15917" s="7"/>
    </row>
    <row r="15918" spans="13:13" x14ac:dyDescent="0.25">
      <c r="M15918" s="7"/>
    </row>
    <row r="15919" spans="13:13" x14ac:dyDescent="0.25">
      <c r="M15919" s="7"/>
    </row>
    <row r="15920" spans="13:13" x14ac:dyDescent="0.25">
      <c r="M15920" s="7"/>
    </row>
    <row r="15921" spans="13:13" x14ac:dyDescent="0.25">
      <c r="M15921" s="7"/>
    </row>
    <row r="15922" spans="13:13" x14ac:dyDescent="0.25">
      <c r="M15922" s="7"/>
    </row>
    <row r="15923" spans="13:13" x14ac:dyDescent="0.25">
      <c r="M15923" s="7"/>
    </row>
    <row r="15924" spans="13:13" x14ac:dyDescent="0.25">
      <c r="M15924" s="7"/>
    </row>
    <row r="15925" spans="13:13" x14ac:dyDescent="0.25">
      <c r="M15925" s="7"/>
    </row>
    <row r="15926" spans="13:13" x14ac:dyDescent="0.25">
      <c r="M15926" s="7"/>
    </row>
    <row r="15927" spans="13:13" x14ac:dyDescent="0.25">
      <c r="M15927" s="7"/>
    </row>
    <row r="15928" spans="13:13" x14ac:dyDescent="0.25">
      <c r="M15928" s="7"/>
    </row>
    <row r="15929" spans="13:13" x14ac:dyDescent="0.25">
      <c r="M15929" s="7"/>
    </row>
    <row r="15930" spans="13:13" x14ac:dyDescent="0.25">
      <c r="M15930" s="7"/>
    </row>
    <row r="15931" spans="13:13" x14ac:dyDescent="0.25">
      <c r="M15931" s="7"/>
    </row>
    <row r="15932" spans="13:13" x14ac:dyDescent="0.25">
      <c r="M15932" s="7"/>
    </row>
    <row r="15933" spans="13:13" x14ac:dyDescent="0.25">
      <c r="M15933" s="7"/>
    </row>
    <row r="15934" spans="13:13" x14ac:dyDescent="0.25">
      <c r="M15934" s="7"/>
    </row>
    <row r="15935" spans="13:13" x14ac:dyDescent="0.25">
      <c r="M15935" s="7"/>
    </row>
    <row r="15936" spans="13:13" x14ac:dyDescent="0.25">
      <c r="M15936" s="7"/>
    </row>
    <row r="15937" spans="13:13" x14ac:dyDescent="0.25">
      <c r="M15937" s="7"/>
    </row>
    <row r="15938" spans="13:13" x14ac:dyDescent="0.25">
      <c r="M15938" s="7"/>
    </row>
    <row r="15939" spans="13:13" x14ac:dyDescent="0.25">
      <c r="M15939" s="7"/>
    </row>
    <row r="15940" spans="13:13" x14ac:dyDescent="0.25">
      <c r="M15940" s="7"/>
    </row>
    <row r="15941" spans="13:13" x14ac:dyDescent="0.25">
      <c r="M15941" s="7"/>
    </row>
    <row r="15942" spans="13:13" x14ac:dyDescent="0.25">
      <c r="M15942" s="7"/>
    </row>
    <row r="15943" spans="13:13" x14ac:dyDescent="0.25">
      <c r="M15943" s="7"/>
    </row>
    <row r="15944" spans="13:13" x14ac:dyDescent="0.25">
      <c r="M15944" s="7"/>
    </row>
    <row r="15945" spans="13:13" x14ac:dyDescent="0.25">
      <c r="M15945" s="7"/>
    </row>
    <row r="15946" spans="13:13" x14ac:dyDescent="0.25">
      <c r="M15946" s="7"/>
    </row>
    <row r="15947" spans="13:13" x14ac:dyDescent="0.25">
      <c r="M15947" s="7"/>
    </row>
    <row r="15948" spans="13:13" x14ac:dyDescent="0.25">
      <c r="M15948" s="7"/>
    </row>
    <row r="15949" spans="13:13" x14ac:dyDescent="0.25">
      <c r="M15949" s="7"/>
    </row>
    <row r="15950" spans="13:13" x14ac:dyDescent="0.25">
      <c r="M15950" s="7"/>
    </row>
    <row r="15951" spans="13:13" x14ac:dyDescent="0.25">
      <c r="M15951" s="7"/>
    </row>
    <row r="15952" spans="13:13" x14ac:dyDescent="0.25">
      <c r="M15952" s="7"/>
    </row>
    <row r="15953" spans="13:13" x14ac:dyDescent="0.25">
      <c r="M15953" s="7"/>
    </row>
    <row r="15954" spans="13:13" x14ac:dyDescent="0.25">
      <c r="M15954" s="7"/>
    </row>
    <row r="15955" spans="13:13" x14ac:dyDescent="0.25">
      <c r="M15955" s="7"/>
    </row>
    <row r="15956" spans="13:13" x14ac:dyDescent="0.25">
      <c r="M15956" s="7"/>
    </row>
    <row r="15957" spans="13:13" x14ac:dyDescent="0.25">
      <c r="M15957" s="7"/>
    </row>
    <row r="15958" spans="13:13" x14ac:dyDescent="0.25">
      <c r="M15958" s="7"/>
    </row>
    <row r="15959" spans="13:13" x14ac:dyDescent="0.25">
      <c r="M15959" s="7"/>
    </row>
    <row r="15960" spans="13:13" x14ac:dyDescent="0.25">
      <c r="M15960" s="7"/>
    </row>
    <row r="15961" spans="13:13" x14ac:dyDescent="0.25">
      <c r="M15961" s="7"/>
    </row>
    <row r="15962" spans="13:13" x14ac:dyDescent="0.25">
      <c r="M15962" s="7"/>
    </row>
    <row r="15963" spans="13:13" x14ac:dyDescent="0.25">
      <c r="M15963" s="7"/>
    </row>
    <row r="15964" spans="13:13" x14ac:dyDescent="0.25">
      <c r="M15964" s="7"/>
    </row>
    <row r="15965" spans="13:13" x14ac:dyDescent="0.25">
      <c r="M15965" s="7"/>
    </row>
    <row r="15966" spans="13:13" x14ac:dyDescent="0.25">
      <c r="M15966" s="7"/>
    </row>
    <row r="15967" spans="13:13" x14ac:dyDescent="0.25">
      <c r="M15967" s="7"/>
    </row>
    <row r="15968" spans="13:13" x14ac:dyDescent="0.25">
      <c r="M15968" s="7"/>
    </row>
    <row r="15969" spans="13:13" x14ac:dyDescent="0.25">
      <c r="M15969" s="7"/>
    </row>
    <row r="15970" spans="13:13" x14ac:dyDescent="0.25">
      <c r="M15970" s="7"/>
    </row>
    <row r="15971" spans="13:13" x14ac:dyDescent="0.25">
      <c r="M15971" s="7"/>
    </row>
    <row r="15972" spans="13:13" x14ac:dyDescent="0.25">
      <c r="M15972" s="7"/>
    </row>
    <row r="15973" spans="13:13" x14ac:dyDescent="0.25">
      <c r="M15973" s="7"/>
    </row>
    <row r="15974" spans="13:13" x14ac:dyDescent="0.25">
      <c r="M15974" s="7"/>
    </row>
    <row r="15975" spans="13:13" x14ac:dyDescent="0.25">
      <c r="M15975" s="7"/>
    </row>
    <row r="15976" spans="13:13" x14ac:dyDescent="0.25">
      <c r="M15976" s="7"/>
    </row>
    <row r="15977" spans="13:13" x14ac:dyDescent="0.25">
      <c r="M15977" s="7"/>
    </row>
    <row r="15978" spans="13:13" x14ac:dyDescent="0.25">
      <c r="M15978" s="7"/>
    </row>
    <row r="15979" spans="13:13" x14ac:dyDescent="0.25">
      <c r="M15979" s="7"/>
    </row>
    <row r="15980" spans="13:13" x14ac:dyDescent="0.25">
      <c r="M15980" s="7"/>
    </row>
    <row r="15981" spans="13:13" x14ac:dyDescent="0.25">
      <c r="M15981" s="7"/>
    </row>
    <row r="15982" spans="13:13" x14ac:dyDescent="0.25">
      <c r="M15982" s="7"/>
    </row>
    <row r="15983" spans="13:13" x14ac:dyDescent="0.25">
      <c r="M15983" s="7"/>
    </row>
    <row r="15984" spans="13:13" x14ac:dyDescent="0.25">
      <c r="M15984" s="7"/>
    </row>
    <row r="15985" spans="13:13" x14ac:dyDescent="0.25">
      <c r="M15985" s="7"/>
    </row>
    <row r="15986" spans="13:13" x14ac:dyDescent="0.25">
      <c r="M15986" s="7"/>
    </row>
    <row r="15987" spans="13:13" x14ac:dyDescent="0.25">
      <c r="M15987" s="7"/>
    </row>
    <row r="15988" spans="13:13" x14ac:dyDescent="0.25">
      <c r="M15988" s="7"/>
    </row>
    <row r="15989" spans="13:13" x14ac:dyDescent="0.25">
      <c r="M15989" s="7"/>
    </row>
    <row r="15990" spans="13:13" x14ac:dyDescent="0.25">
      <c r="M15990" s="7"/>
    </row>
    <row r="15991" spans="13:13" x14ac:dyDescent="0.25">
      <c r="M15991" s="7"/>
    </row>
    <row r="15992" spans="13:13" x14ac:dyDescent="0.25">
      <c r="M15992" s="7"/>
    </row>
    <row r="15993" spans="13:13" x14ac:dyDescent="0.25">
      <c r="M15993" s="7"/>
    </row>
    <row r="15994" spans="13:13" x14ac:dyDescent="0.25">
      <c r="M15994" s="7"/>
    </row>
    <row r="15995" spans="13:13" x14ac:dyDescent="0.25">
      <c r="M15995" s="7"/>
    </row>
    <row r="15996" spans="13:13" x14ac:dyDescent="0.25">
      <c r="M15996" s="7"/>
    </row>
    <row r="15997" spans="13:13" x14ac:dyDescent="0.25">
      <c r="M15997" s="7"/>
    </row>
    <row r="15998" spans="13:13" x14ac:dyDescent="0.25">
      <c r="M15998" s="7"/>
    </row>
    <row r="15999" spans="13:13" x14ac:dyDescent="0.25">
      <c r="M15999" s="7"/>
    </row>
    <row r="16000" spans="13:13" x14ac:dyDescent="0.25">
      <c r="M16000" s="7"/>
    </row>
    <row r="16001" spans="13:13" x14ac:dyDescent="0.25">
      <c r="M16001" s="7"/>
    </row>
    <row r="16002" spans="13:13" x14ac:dyDescent="0.25">
      <c r="M16002" s="7"/>
    </row>
    <row r="16003" spans="13:13" x14ac:dyDescent="0.25">
      <c r="M16003" s="7"/>
    </row>
    <row r="16004" spans="13:13" x14ac:dyDescent="0.25">
      <c r="M16004" s="7"/>
    </row>
    <row r="16005" spans="13:13" x14ac:dyDescent="0.25">
      <c r="M16005" s="7"/>
    </row>
    <row r="16006" spans="13:13" x14ac:dyDescent="0.25">
      <c r="M16006" s="7"/>
    </row>
    <row r="16007" spans="13:13" x14ac:dyDescent="0.25">
      <c r="M16007" s="7"/>
    </row>
    <row r="16008" spans="13:13" x14ac:dyDescent="0.25">
      <c r="M16008" s="7"/>
    </row>
    <row r="16009" spans="13:13" x14ac:dyDescent="0.25">
      <c r="M16009" s="7"/>
    </row>
    <row r="16010" spans="13:13" x14ac:dyDescent="0.25">
      <c r="M16010" s="7"/>
    </row>
    <row r="16011" spans="13:13" x14ac:dyDescent="0.25">
      <c r="M16011" s="7"/>
    </row>
    <row r="16012" spans="13:13" x14ac:dyDescent="0.25">
      <c r="M16012" s="7"/>
    </row>
    <row r="16013" spans="13:13" x14ac:dyDescent="0.25">
      <c r="M16013" s="7"/>
    </row>
    <row r="16014" spans="13:13" x14ac:dyDescent="0.25">
      <c r="M16014" s="7"/>
    </row>
    <row r="16015" spans="13:13" x14ac:dyDescent="0.25">
      <c r="M16015" s="7"/>
    </row>
    <row r="16016" spans="13:13" x14ac:dyDescent="0.25">
      <c r="M16016" s="7"/>
    </row>
    <row r="16017" spans="13:13" x14ac:dyDescent="0.25">
      <c r="M16017" s="7"/>
    </row>
    <row r="16018" spans="13:13" x14ac:dyDescent="0.25">
      <c r="M16018" s="7"/>
    </row>
    <row r="16019" spans="13:13" x14ac:dyDescent="0.25">
      <c r="M16019" s="7"/>
    </row>
    <row r="16020" spans="13:13" x14ac:dyDescent="0.25">
      <c r="M16020" s="7"/>
    </row>
    <row r="16021" spans="13:13" x14ac:dyDescent="0.25">
      <c r="M16021" s="7"/>
    </row>
    <row r="16022" spans="13:13" x14ac:dyDescent="0.25">
      <c r="M16022" s="7"/>
    </row>
    <row r="16023" spans="13:13" x14ac:dyDescent="0.25">
      <c r="M16023" s="7"/>
    </row>
    <row r="16024" spans="13:13" x14ac:dyDescent="0.25">
      <c r="M16024" s="7"/>
    </row>
    <row r="16025" spans="13:13" x14ac:dyDescent="0.25">
      <c r="M16025" s="7"/>
    </row>
    <row r="16026" spans="13:13" x14ac:dyDescent="0.25">
      <c r="M16026" s="7"/>
    </row>
    <row r="16027" spans="13:13" x14ac:dyDescent="0.25">
      <c r="M16027" s="7"/>
    </row>
    <row r="16028" spans="13:13" x14ac:dyDescent="0.25">
      <c r="M16028" s="7"/>
    </row>
    <row r="16029" spans="13:13" x14ac:dyDescent="0.25">
      <c r="M16029" s="7"/>
    </row>
    <row r="16030" spans="13:13" x14ac:dyDescent="0.25">
      <c r="M16030" s="7"/>
    </row>
    <row r="16031" spans="13:13" x14ac:dyDescent="0.25">
      <c r="M16031" s="7"/>
    </row>
    <row r="16032" spans="13:13" x14ac:dyDescent="0.25">
      <c r="M16032" s="7"/>
    </row>
    <row r="16033" spans="13:13" x14ac:dyDescent="0.25">
      <c r="M16033" s="7"/>
    </row>
    <row r="16034" spans="13:13" x14ac:dyDescent="0.25">
      <c r="M16034" s="7"/>
    </row>
    <row r="16035" spans="13:13" x14ac:dyDescent="0.25">
      <c r="M16035" s="7"/>
    </row>
    <row r="16036" spans="13:13" x14ac:dyDescent="0.25">
      <c r="M16036" s="7"/>
    </row>
    <row r="16037" spans="13:13" x14ac:dyDescent="0.25">
      <c r="M16037" s="7"/>
    </row>
    <row r="16038" spans="13:13" x14ac:dyDescent="0.25">
      <c r="M16038" s="7"/>
    </row>
    <row r="16039" spans="13:13" x14ac:dyDescent="0.25">
      <c r="M16039" s="7"/>
    </row>
    <row r="16040" spans="13:13" x14ac:dyDescent="0.25">
      <c r="M16040" s="7"/>
    </row>
    <row r="16041" spans="13:13" x14ac:dyDescent="0.25">
      <c r="M16041" s="7"/>
    </row>
    <row r="16042" spans="13:13" x14ac:dyDescent="0.25">
      <c r="M16042" s="7"/>
    </row>
    <row r="16043" spans="13:13" x14ac:dyDescent="0.25">
      <c r="M16043" s="7"/>
    </row>
    <row r="16044" spans="13:13" x14ac:dyDescent="0.25">
      <c r="M16044" s="7"/>
    </row>
    <row r="16045" spans="13:13" x14ac:dyDescent="0.25">
      <c r="M16045" s="7"/>
    </row>
    <row r="16046" spans="13:13" x14ac:dyDescent="0.25">
      <c r="M16046" s="7"/>
    </row>
    <row r="16047" spans="13:13" x14ac:dyDescent="0.25">
      <c r="M16047" s="7"/>
    </row>
    <row r="16048" spans="13:13" x14ac:dyDescent="0.25">
      <c r="M16048" s="7"/>
    </row>
    <row r="16049" spans="13:13" x14ac:dyDescent="0.25">
      <c r="M16049" s="7"/>
    </row>
    <row r="16050" spans="13:13" x14ac:dyDescent="0.25">
      <c r="M16050" s="7"/>
    </row>
    <row r="16051" spans="13:13" x14ac:dyDescent="0.25">
      <c r="M16051" s="7"/>
    </row>
    <row r="16052" spans="13:13" x14ac:dyDescent="0.25">
      <c r="M16052" s="7"/>
    </row>
    <row r="16053" spans="13:13" x14ac:dyDescent="0.25">
      <c r="M16053" s="7"/>
    </row>
    <row r="16054" spans="13:13" x14ac:dyDescent="0.25">
      <c r="M16054" s="7"/>
    </row>
    <row r="16055" spans="13:13" x14ac:dyDescent="0.25">
      <c r="M16055" s="7"/>
    </row>
    <row r="16056" spans="13:13" x14ac:dyDescent="0.25">
      <c r="M16056" s="7"/>
    </row>
    <row r="16057" spans="13:13" x14ac:dyDescent="0.25">
      <c r="M16057" s="7"/>
    </row>
    <row r="16058" spans="13:13" x14ac:dyDescent="0.25">
      <c r="M16058" s="7"/>
    </row>
    <row r="16059" spans="13:13" x14ac:dyDescent="0.25">
      <c r="M16059" s="7"/>
    </row>
    <row r="16060" spans="13:13" x14ac:dyDescent="0.25">
      <c r="M16060" s="7"/>
    </row>
    <row r="16061" spans="13:13" x14ac:dyDescent="0.25">
      <c r="M16061" s="7"/>
    </row>
    <row r="16062" spans="13:13" x14ac:dyDescent="0.25">
      <c r="M16062" s="7"/>
    </row>
    <row r="16063" spans="13:13" x14ac:dyDescent="0.25">
      <c r="M16063" s="7"/>
    </row>
    <row r="16064" spans="13:13" x14ac:dyDescent="0.25">
      <c r="M16064" s="7"/>
    </row>
    <row r="16065" spans="13:13" x14ac:dyDescent="0.25">
      <c r="M16065" s="7"/>
    </row>
    <row r="16066" spans="13:13" x14ac:dyDescent="0.25">
      <c r="M16066" s="7"/>
    </row>
    <row r="16067" spans="13:13" x14ac:dyDescent="0.25">
      <c r="M16067" s="7"/>
    </row>
    <row r="16068" spans="13:13" x14ac:dyDescent="0.25">
      <c r="M16068" s="7"/>
    </row>
    <row r="16069" spans="13:13" x14ac:dyDescent="0.25">
      <c r="M16069" s="7"/>
    </row>
    <row r="16070" spans="13:13" x14ac:dyDescent="0.25">
      <c r="M16070" s="7"/>
    </row>
    <row r="16071" spans="13:13" x14ac:dyDescent="0.25">
      <c r="M16071" s="7"/>
    </row>
    <row r="16072" spans="13:13" x14ac:dyDescent="0.25">
      <c r="M16072" s="7"/>
    </row>
    <row r="16073" spans="13:13" x14ac:dyDescent="0.25">
      <c r="M16073" s="7"/>
    </row>
    <row r="16074" spans="13:13" x14ac:dyDescent="0.25">
      <c r="M16074" s="7"/>
    </row>
    <row r="16075" spans="13:13" x14ac:dyDescent="0.25">
      <c r="M16075" s="7"/>
    </row>
    <row r="16076" spans="13:13" x14ac:dyDescent="0.25">
      <c r="M16076" s="7"/>
    </row>
    <row r="16077" spans="13:13" x14ac:dyDescent="0.25">
      <c r="M16077" s="7"/>
    </row>
    <row r="16078" spans="13:13" x14ac:dyDescent="0.25">
      <c r="M16078" s="7"/>
    </row>
    <row r="16079" spans="13:13" x14ac:dyDescent="0.25">
      <c r="M16079" s="7"/>
    </row>
    <row r="16080" spans="13:13" x14ac:dyDescent="0.25">
      <c r="M16080" s="7"/>
    </row>
    <row r="16081" spans="13:13" x14ac:dyDescent="0.25">
      <c r="M16081" s="7"/>
    </row>
    <row r="16082" spans="13:13" x14ac:dyDescent="0.25">
      <c r="M16082" s="7"/>
    </row>
    <row r="16083" spans="13:13" x14ac:dyDescent="0.25">
      <c r="M16083" s="7"/>
    </row>
    <row r="16084" spans="13:13" x14ac:dyDescent="0.25">
      <c r="M16084" s="7"/>
    </row>
    <row r="16085" spans="13:13" x14ac:dyDescent="0.25">
      <c r="M16085" s="7"/>
    </row>
    <row r="16086" spans="13:13" x14ac:dyDescent="0.25">
      <c r="M16086" s="7"/>
    </row>
    <row r="16087" spans="13:13" x14ac:dyDescent="0.25">
      <c r="M16087" s="7"/>
    </row>
    <row r="16088" spans="13:13" x14ac:dyDescent="0.25">
      <c r="M16088" s="7"/>
    </row>
    <row r="16089" spans="13:13" x14ac:dyDescent="0.25">
      <c r="M16089" s="7"/>
    </row>
    <row r="16090" spans="13:13" x14ac:dyDescent="0.25">
      <c r="M16090" s="7"/>
    </row>
    <row r="16091" spans="13:13" x14ac:dyDescent="0.25">
      <c r="M16091" s="7"/>
    </row>
    <row r="16092" spans="13:13" x14ac:dyDescent="0.25">
      <c r="M16092" s="7"/>
    </row>
    <row r="16093" spans="13:13" x14ac:dyDescent="0.25">
      <c r="M16093" s="7"/>
    </row>
    <row r="16094" spans="13:13" x14ac:dyDescent="0.25">
      <c r="M16094" s="7"/>
    </row>
    <row r="16095" spans="13:13" x14ac:dyDescent="0.25">
      <c r="M16095" s="7"/>
    </row>
    <row r="16096" spans="13:13" x14ac:dyDescent="0.25">
      <c r="M16096" s="7"/>
    </row>
    <row r="16097" spans="13:13" x14ac:dyDescent="0.25">
      <c r="M16097" s="7"/>
    </row>
    <row r="16098" spans="13:13" x14ac:dyDescent="0.25">
      <c r="M16098" s="7"/>
    </row>
    <row r="16099" spans="13:13" x14ac:dyDescent="0.25">
      <c r="M16099" s="7"/>
    </row>
    <row r="16100" spans="13:13" x14ac:dyDescent="0.25">
      <c r="M16100" s="7"/>
    </row>
    <row r="16101" spans="13:13" x14ac:dyDescent="0.25">
      <c r="M16101" s="7"/>
    </row>
    <row r="16102" spans="13:13" x14ac:dyDescent="0.25">
      <c r="M16102" s="7"/>
    </row>
    <row r="16103" spans="13:13" x14ac:dyDescent="0.25">
      <c r="M16103" s="7"/>
    </row>
    <row r="16104" spans="13:13" x14ac:dyDescent="0.25">
      <c r="M16104" s="7"/>
    </row>
    <row r="16105" spans="13:13" x14ac:dyDescent="0.25">
      <c r="M16105" s="7"/>
    </row>
    <row r="16106" spans="13:13" x14ac:dyDescent="0.25">
      <c r="M16106" s="7"/>
    </row>
    <row r="16107" spans="13:13" x14ac:dyDescent="0.25">
      <c r="M16107" s="7"/>
    </row>
    <row r="16108" spans="13:13" x14ac:dyDescent="0.25">
      <c r="M16108" s="7"/>
    </row>
    <row r="16109" spans="13:13" x14ac:dyDescent="0.25">
      <c r="M16109" s="7"/>
    </row>
    <row r="16110" spans="13:13" x14ac:dyDescent="0.25">
      <c r="M16110" s="7"/>
    </row>
    <row r="16111" spans="13:13" x14ac:dyDescent="0.25">
      <c r="M16111" s="7"/>
    </row>
    <row r="16112" spans="13:13" x14ac:dyDescent="0.25">
      <c r="M16112" s="7"/>
    </row>
    <row r="16113" spans="13:13" x14ac:dyDescent="0.25">
      <c r="M16113" s="7"/>
    </row>
    <row r="16114" spans="13:13" x14ac:dyDescent="0.25">
      <c r="M16114" s="7"/>
    </row>
    <row r="16115" spans="13:13" x14ac:dyDescent="0.25">
      <c r="M16115" s="7"/>
    </row>
    <row r="16116" spans="13:13" x14ac:dyDescent="0.25">
      <c r="M16116" s="7"/>
    </row>
    <row r="16117" spans="13:13" x14ac:dyDescent="0.25">
      <c r="M16117" s="7"/>
    </row>
    <row r="16118" spans="13:13" x14ac:dyDescent="0.25">
      <c r="M16118" s="7"/>
    </row>
    <row r="16119" spans="13:13" x14ac:dyDescent="0.25">
      <c r="M16119" s="7"/>
    </row>
    <row r="16120" spans="13:13" x14ac:dyDescent="0.25">
      <c r="M16120" s="7"/>
    </row>
    <row r="16121" spans="13:13" x14ac:dyDescent="0.25">
      <c r="M16121" s="7"/>
    </row>
    <row r="16122" spans="13:13" x14ac:dyDescent="0.25">
      <c r="M16122" s="7"/>
    </row>
    <row r="16123" spans="13:13" x14ac:dyDescent="0.25">
      <c r="M16123" s="7"/>
    </row>
    <row r="16124" spans="13:13" x14ac:dyDescent="0.25">
      <c r="M16124" s="7"/>
    </row>
    <row r="16125" spans="13:13" x14ac:dyDescent="0.25">
      <c r="M16125" s="7"/>
    </row>
    <row r="16126" spans="13:13" x14ac:dyDescent="0.25">
      <c r="M16126" s="7"/>
    </row>
    <row r="16127" spans="13:13" x14ac:dyDescent="0.25">
      <c r="M16127" s="7"/>
    </row>
    <row r="16128" spans="13:13" x14ac:dyDescent="0.25">
      <c r="M16128" s="7"/>
    </row>
    <row r="16129" spans="13:13" x14ac:dyDescent="0.25">
      <c r="M16129" s="7"/>
    </row>
    <row r="16130" spans="13:13" x14ac:dyDescent="0.25">
      <c r="M16130" s="7"/>
    </row>
    <row r="16131" spans="13:13" x14ac:dyDescent="0.25">
      <c r="M16131" s="7"/>
    </row>
    <row r="16132" spans="13:13" x14ac:dyDescent="0.25">
      <c r="M16132" s="7"/>
    </row>
    <row r="16133" spans="13:13" x14ac:dyDescent="0.25">
      <c r="M16133" s="7"/>
    </row>
    <row r="16134" spans="13:13" x14ac:dyDescent="0.25">
      <c r="M16134" s="7"/>
    </row>
    <row r="16135" spans="13:13" x14ac:dyDescent="0.25">
      <c r="M16135" s="7"/>
    </row>
    <row r="16136" spans="13:13" x14ac:dyDescent="0.25">
      <c r="M16136" s="7"/>
    </row>
    <row r="16137" spans="13:13" x14ac:dyDescent="0.25">
      <c r="M16137" s="7"/>
    </row>
    <row r="16138" spans="13:13" x14ac:dyDescent="0.25">
      <c r="M16138" s="7"/>
    </row>
    <row r="16139" spans="13:13" x14ac:dyDescent="0.25">
      <c r="M16139" s="7"/>
    </row>
    <row r="16140" spans="13:13" x14ac:dyDescent="0.25">
      <c r="M16140" s="7"/>
    </row>
    <row r="16141" spans="13:13" x14ac:dyDescent="0.25">
      <c r="M16141" s="7"/>
    </row>
    <row r="16142" spans="13:13" x14ac:dyDescent="0.25">
      <c r="M16142" s="7"/>
    </row>
    <row r="16143" spans="13:13" x14ac:dyDescent="0.25">
      <c r="M16143" s="7"/>
    </row>
    <row r="16144" spans="13:13" x14ac:dyDescent="0.25">
      <c r="M16144" s="7"/>
    </row>
    <row r="16145" spans="13:13" x14ac:dyDescent="0.25">
      <c r="M16145" s="7"/>
    </row>
    <row r="16146" spans="13:13" x14ac:dyDescent="0.25">
      <c r="M16146" s="7"/>
    </row>
    <row r="16147" spans="13:13" x14ac:dyDescent="0.25">
      <c r="M16147" s="7"/>
    </row>
    <row r="16148" spans="13:13" x14ac:dyDescent="0.25">
      <c r="M16148" s="7"/>
    </row>
    <row r="16149" spans="13:13" x14ac:dyDescent="0.25">
      <c r="M16149" s="7"/>
    </row>
    <row r="16150" spans="13:13" x14ac:dyDescent="0.25">
      <c r="M16150" s="7"/>
    </row>
    <row r="16151" spans="13:13" x14ac:dyDescent="0.25">
      <c r="M16151" s="7"/>
    </row>
    <row r="16152" spans="13:13" x14ac:dyDescent="0.25">
      <c r="M16152" s="7"/>
    </row>
    <row r="16153" spans="13:13" x14ac:dyDescent="0.25">
      <c r="M16153" s="7"/>
    </row>
    <row r="16154" spans="13:13" x14ac:dyDescent="0.25">
      <c r="M16154" s="7"/>
    </row>
    <row r="16155" spans="13:13" x14ac:dyDescent="0.25">
      <c r="M16155" s="7"/>
    </row>
    <row r="16156" spans="13:13" x14ac:dyDescent="0.25">
      <c r="M16156" s="7"/>
    </row>
    <row r="16157" spans="13:13" x14ac:dyDescent="0.25">
      <c r="M16157" s="7"/>
    </row>
    <row r="16158" spans="13:13" x14ac:dyDescent="0.25">
      <c r="M16158" s="7"/>
    </row>
    <row r="16159" spans="13:13" x14ac:dyDescent="0.25">
      <c r="M16159" s="7"/>
    </row>
    <row r="16160" spans="13:13" x14ac:dyDescent="0.25">
      <c r="M16160" s="7"/>
    </row>
    <row r="16161" spans="13:13" x14ac:dyDescent="0.25">
      <c r="M16161" s="7"/>
    </row>
    <row r="16162" spans="13:13" x14ac:dyDescent="0.25">
      <c r="M16162" s="7"/>
    </row>
    <row r="16163" spans="13:13" x14ac:dyDescent="0.25">
      <c r="M16163" s="7"/>
    </row>
    <row r="16164" spans="13:13" x14ac:dyDescent="0.25">
      <c r="M16164" s="7"/>
    </row>
    <row r="16165" spans="13:13" x14ac:dyDescent="0.25">
      <c r="M16165" s="7"/>
    </row>
    <row r="16166" spans="13:13" x14ac:dyDescent="0.25">
      <c r="M16166" s="7"/>
    </row>
    <row r="16167" spans="13:13" x14ac:dyDescent="0.25">
      <c r="M16167" s="7"/>
    </row>
    <row r="16168" spans="13:13" x14ac:dyDescent="0.25">
      <c r="M16168" s="7"/>
    </row>
    <row r="16169" spans="13:13" x14ac:dyDescent="0.25">
      <c r="M16169" s="7"/>
    </row>
    <row r="16170" spans="13:13" x14ac:dyDescent="0.25">
      <c r="M16170" s="7"/>
    </row>
    <row r="16171" spans="13:13" x14ac:dyDescent="0.25">
      <c r="M16171" s="7"/>
    </row>
    <row r="16172" spans="13:13" x14ac:dyDescent="0.25">
      <c r="M16172" s="7"/>
    </row>
    <row r="16173" spans="13:13" x14ac:dyDescent="0.25">
      <c r="M16173" s="7"/>
    </row>
    <row r="16174" spans="13:13" x14ac:dyDescent="0.25">
      <c r="M16174" s="7"/>
    </row>
    <row r="16175" spans="13:13" x14ac:dyDescent="0.25">
      <c r="M16175" s="7"/>
    </row>
    <row r="16176" spans="13:13" x14ac:dyDescent="0.25">
      <c r="M16176" s="7"/>
    </row>
    <row r="16177" spans="13:13" x14ac:dyDescent="0.25">
      <c r="M16177" s="7"/>
    </row>
    <row r="16178" spans="13:13" x14ac:dyDescent="0.25">
      <c r="M16178" s="7"/>
    </row>
    <row r="16179" spans="13:13" x14ac:dyDescent="0.25">
      <c r="M16179" s="7"/>
    </row>
    <row r="16180" spans="13:13" x14ac:dyDescent="0.25">
      <c r="M16180" s="7"/>
    </row>
    <row r="16181" spans="13:13" x14ac:dyDescent="0.25">
      <c r="M16181" s="7"/>
    </row>
    <row r="16182" spans="13:13" x14ac:dyDescent="0.25">
      <c r="M16182" s="7"/>
    </row>
    <row r="16183" spans="13:13" x14ac:dyDescent="0.25">
      <c r="M16183" s="7"/>
    </row>
    <row r="16184" spans="13:13" x14ac:dyDescent="0.25">
      <c r="M16184" s="7"/>
    </row>
    <row r="16185" spans="13:13" x14ac:dyDescent="0.25">
      <c r="M16185" s="7"/>
    </row>
    <row r="16186" spans="13:13" x14ac:dyDescent="0.25">
      <c r="M16186" s="7"/>
    </row>
    <row r="16187" spans="13:13" x14ac:dyDescent="0.25">
      <c r="M16187" s="7"/>
    </row>
    <row r="16188" spans="13:13" x14ac:dyDescent="0.25">
      <c r="M16188" s="7"/>
    </row>
    <row r="16189" spans="13:13" x14ac:dyDescent="0.25">
      <c r="M16189" s="7"/>
    </row>
    <row r="16190" spans="13:13" x14ac:dyDescent="0.25">
      <c r="M16190" s="7"/>
    </row>
    <row r="16191" spans="13:13" x14ac:dyDescent="0.25">
      <c r="M16191" s="7"/>
    </row>
    <row r="16192" spans="13:13" x14ac:dyDescent="0.25">
      <c r="M16192" s="7"/>
    </row>
    <row r="16193" spans="13:13" x14ac:dyDescent="0.25">
      <c r="M16193" s="7"/>
    </row>
    <row r="16194" spans="13:13" x14ac:dyDescent="0.25">
      <c r="M16194" s="7"/>
    </row>
    <row r="16195" spans="13:13" x14ac:dyDescent="0.25">
      <c r="M16195" s="7"/>
    </row>
    <row r="16196" spans="13:13" x14ac:dyDescent="0.25">
      <c r="M16196" s="7"/>
    </row>
    <row r="16197" spans="13:13" x14ac:dyDescent="0.25">
      <c r="M16197" s="7"/>
    </row>
    <row r="16198" spans="13:13" x14ac:dyDescent="0.25">
      <c r="M16198" s="7"/>
    </row>
    <row r="16199" spans="13:13" x14ac:dyDescent="0.25">
      <c r="M16199" s="7"/>
    </row>
    <row r="16200" spans="13:13" x14ac:dyDescent="0.25">
      <c r="M16200" s="7"/>
    </row>
    <row r="16201" spans="13:13" x14ac:dyDescent="0.25">
      <c r="M16201" s="7"/>
    </row>
    <row r="16202" spans="13:13" x14ac:dyDescent="0.25">
      <c r="M16202" s="7"/>
    </row>
    <row r="16203" spans="13:13" x14ac:dyDescent="0.25">
      <c r="M16203" s="7"/>
    </row>
    <row r="16204" spans="13:13" x14ac:dyDescent="0.25">
      <c r="M16204" s="7"/>
    </row>
    <row r="16205" spans="13:13" x14ac:dyDescent="0.25">
      <c r="M16205" s="7"/>
    </row>
    <row r="16206" spans="13:13" x14ac:dyDescent="0.25">
      <c r="M16206" s="7"/>
    </row>
    <row r="16207" spans="13:13" x14ac:dyDescent="0.25">
      <c r="M16207" s="7"/>
    </row>
    <row r="16208" spans="13:13" x14ac:dyDescent="0.25">
      <c r="M16208" s="7"/>
    </row>
    <row r="16209" spans="13:13" x14ac:dyDescent="0.25">
      <c r="M16209" s="7"/>
    </row>
    <row r="16210" spans="13:13" x14ac:dyDescent="0.25">
      <c r="M16210" s="7"/>
    </row>
    <row r="16211" spans="13:13" x14ac:dyDescent="0.25">
      <c r="M16211" s="7"/>
    </row>
    <row r="16212" spans="13:13" x14ac:dyDescent="0.25">
      <c r="M16212" s="7"/>
    </row>
    <row r="16213" spans="13:13" x14ac:dyDescent="0.25">
      <c r="M16213" s="7"/>
    </row>
    <row r="16214" spans="13:13" x14ac:dyDescent="0.25">
      <c r="M16214" s="7"/>
    </row>
    <row r="16215" spans="13:13" x14ac:dyDescent="0.25">
      <c r="M16215" s="7"/>
    </row>
    <row r="16216" spans="13:13" x14ac:dyDescent="0.25">
      <c r="M16216" s="7"/>
    </row>
    <row r="16217" spans="13:13" x14ac:dyDescent="0.25">
      <c r="M16217" s="7"/>
    </row>
    <row r="16218" spans="13:13" x14ac:dyDescent="0.25">
      <c r="M16218" s="7"/>
    </row>
    <row r="16219" spans="13:13" x14ac:dyDescent="0.25">
      <c r="M16219" s="7"/>
    </row>
    <row r="16220" spans="13:13" x14ac:dyDescent="0.25">
      <c r="M16220" s="7"/>
    </row>
    <row r="16221" spans="13:13" x14ac:dyDescent="0.25">
      <c r="M16221" s="7"/>
    </row>
    <row r="16222" spans="13:13" x14ac:dyDescent="0.25">
      <c r="M16222" s="7"/>
    </row>
    <row r="16223" spans="13:13" x14ac:dyDescent="0.25">
      <c r="M16223" s="7"/>
    </row>
    <row r="16224" spans="13:13" x14ac:dyDescent="0.25">
      <c r="M16224" s="7"/>
    </row>
    <row r="16225" spans="13:13" x14ac:dyDescent="0.25">
      <c r="M16225" s="7"/>
    </row>
    <row r="16226" spans="13:13" x14ac:dyDescent="0.25">
      <c r="M16226" s="7"/>
    </row>
    <row r="16227" spans="13:13" x14ac:dyDescent="0.25">
      <c r="M16227" s="7"/>
    </row>
    <row r="16228" spans="13:13" x14ac:dyDescent="0.25">
      <c r="M16228" s="7"/>
    </row>
    <row r="16229" spans="13:13" x14ac:dyDescent="0.25">
      <c r="M16229" s="7"/>
    </row>
    <row r="16230" spans="13:13" x14ac:dyDescent="0.25">
      <c r="M16230" s="7"/>
    </row>
    <row r="16231" spans="13:13" x14ac:dyDescent="0.25">
      <c r="M16231" s="7"/>
    </row>
    <row r="16232" spans="13:13" x14ac:dyDescent="0.25">
      <c r="M16232" s="7"/>
    </row>
    <row r="16233" spans="13:13" x14ac:dyDescent="0.25">
      <c r="M16233" s="7"/>
    </row>
    <row r="16234" spans="13:13" x14ac:dyDescent="0.25">
      <c r="M16234" s="7"/>
    </row>
    <row r="16235" spans="13:13" x14ac:dyDescent="0.25">
      <c r="M16235" s="7"/>
    </row>
    <row r="16236" spans="13:13" x14ac:dyDescent="0.25">
      <c r="M16236" s="7"/>
    </row>
    <row r="16237" spans="13:13" x14ac:dyDescent="0.25">
      <c r="M16237" s="7"/>
    </row>
    <row r="16238" spans="13:13" x14ac:dyDescent="0.25">
      <c r="M16238" s="7"/>
    </row>
    <row r="16239" spans="13:13" x14ac:dyDescent="0.25">
      <c r="M16239" s="7"/>
    </row>
    <row r="16240" spans="13:13" x14ac:dyDescent="0.25">
      <c r="M16240" s="7"/>
    </row>
    <row r="16241" spans="13:13" x14ac:dyDescent="0.25">
      <c r="M16241" s="7"/>
    </row>
    <row r="16242" spans="13:13" x14ac:dyDescent="0.25">
      <c r="M16242" s="7"/>
    </row>
    <row r="16243" spans="13:13" x14ac:dyDescent="0.25">
      <c r="M16243" s="7"/>
    </row>
    <row r="16244" spans="13:13" x14ac:dyDescent="0.25">
      <c r="M16244" s="7"/>
    </row>
    <row r="16245" spans="13:13" x14ac:dyDescent="0.25">
      <c r="M16245" s="7"/>
    </row>
    <row r="16246" spans="13:13" x14ac:dyDescent="0.25">
      <c r="M16246" s="7"/>
    </row>
    <row r="16247" spans="13:13" x14ac:dyDescent="0.25">
      <c r="M16247" s="7"/>
    </row>
    <row r="16248" spans="13:13" x14ac:dyDescent="0.25">
      <c r="M16248" s="7"/>
    </row>
    <row r="16249" spans="13:13" x14ac:dyDescent="0.25">
      <c r="M16249" s="7"/>
    </row>
    <row r="16250" spans="13:13" x14ac:dyDescent="0.25">
      <c r="M16250" s="7"/>
    </row>
    <row r="16251" spans="13:13" x14ac:dyDescent="0.25">
      <c r="M16251" s="7"/>
    </row>
    <row r="16252" spans="13:13" x14ac:dyDescent="0.25">
      <c r="M16252" s="7"/>
    </row>
    <row r="16253" spans="13:13" x14ac:dyDescent="0.25">
      <c r="M16253" s="7"/>
    </row>
    <row r="16254" spans="13:13" x14ac:dyDescent="0.25">
      <c r="M16254" s="7"/>
    </row>
    <row r="16255" spans="13:13" x14ac:dyDescent="0.25">
      <c r="M16255" s="7"/>
    </row>
    <row r="16256" spans="13:13" x14ac:dyDescent="0.25">
      <c r="M16256" s="7"/>
    </row>
    <row r="16257" spans="13:13" x14ac:dyDescent="0.25">
      <c r="M16257" s="7"/>
    </row>
    <row r="16258" spans="13:13" x14ac:dyDescent="0.25">
      <c r="M16258" s="7"/>
    </row>
    <row r="16259" spans="13:13" x14ac:dyDescent="0.25">
      <c r="M16259" s="7"/>
    </row>
    <row r="16260" spans="13:13" x14ac:dyDescent="0.25">
      <c r="M16260" s="7"/>
    </row>
    <row r="16261" spans="13:13" x14ac:dyDescent="0.25">
      <c r="M16261" s="7"/>
    </row>
    <row r="16262" spans="13:13" x14ac:dyDescent="0.25">
      <c r="M16262" s="7"/>
    </row>
    <row r="16263" spans="13:13" x14ac:dyDescent="0.25">
      <c r="M16263" s="7"/>
    </row>
    <row r="16264" spans="13:13" x14ac:dyDescent="0.25">
      <c r="M16264" s="7"/>
    </row>
    <row r="16265" spans="13:13" x14ac:dyDescent="0.25">
      <c r="M16265" s="7"/>
    </row>
    <row r="16266" spans="13:13" x14ac:dyDescent="0.25">
      <c r="M16266" s="7"/>
    </row>
    <row r="16267" spans="13:13" x14ac:dyDescent="0.25">
      <c r="M16267" s="7"/>
    </row>
    <row r="16268" spans="13:13" x14ac:dyDescent="0.25">
      <c r="M16268" s="7"/>
    </row>
    <row r="16269" spans="13:13" x14ac:dyDescent="0.25">
      <c r="M16269" s="7"/>
    </row>
    <row r="16270" spans="13:13" x14ac:dyDescent="0.25">
      <c r="M16270" s="7"/>
    </row>
    <row r="16271" spans="13:13" x14ac:dyDescent="0.25">
      <c r="M16271" s="7"/>
    </row>
    <row r="16272" spans="13:13" x14ac:dyDescent="0.25">
      <c r="M16272" s="7"/>
    </row>
    <row r="16273" spans="13:13" x14ac:dyDescent="0.25">
      <c r="M16273" s="7"/>
    </row>
    <row r="16274" spans="13:13" x14ac:dyDescent="0.25">
      <c r="M16274" s="7"/>
    </row>
    <row r="16275" spans="13:13" x14ac:dyDescent="0.25">
      <c r="M16275" s="7"/>
    </row>
    <row r="16276" spans="13:13" x14ac:dyDescent="0.25">
      <c r="M16276" s="7"/>
    </row>
    <row r="16277" spans="13:13" x14ac:dyDescent="0.25">
      <c r="M16277" s="7"/>
    </row>
    <row r="16278" spans="13:13" x14ac:dyDescent="0.25">
      <c r="M16278" s="7"/>
    </row>
    <row r="16279" spans="13:13" x14ac:dyDescent="0.25">
      <c r="M16279" s="7"/>
    </row>
    <row r="16280" spans="13:13" x14ac:dyDescent="0.25">
      <c r="M16280" s="7"/>
    </row>
    <row r="16281" spans="13:13" x14ac:dyDescent="0.25">
      <c r="M16281" s="7"/>
    </row>
    <row r="16282" spans="13:13" x14ac:dyDescent="0.25">
      <c r="M16282" s="7"/>
    </row>
    <row r="16283" spans="13:13" x14ac:dyDescent="0.25">
      <c r="M16283" s="7"/>
    </row>
    <row r="16284" spans="13:13" x14ac:dyDescent="0.25">
      <c r="M16284" s="7"/>
    </row>
    <row r="16285" spans="13:13" x14ac:dyDescent="0.25">
      <c r="M16285" s="7"/>
    </row>
    <row r="16286" spans="13:13" x14ac:dyDescent="0.25">
      <c r="M16286" s="7"/>
    </row>
    <row r="16287" spans="13:13" x14ac:dyDescent="0.25">
      <c r="M16287" s="7"/>
    </row>
    <row r="16288" spans="13:13" x14ac:dyDescent="0.25">
      <c r="M16288" s="7"/>
    </row>
    <row r="16289" spans="13:13" x14ac:dyDescent="0.25">
      <c r="M16289" s="7"/>
    </row>
    <row r="16290" spans="13:13" x14ac:dyDescent="0.25">
      <c r="M16290" s="7"/>
    </row>
    <row r="16291" spans="13:13" x14ac:dyDescent="0.25">
      <c r="M16291" s="7"/>
    </row>
    <row r="16292" spans="13:13" x14ac:dyDescent="0.25">
      <c r="M16292" s="7"/>
    </row>
    <row r="16293" spans="13:13" x14ac:dyDescent="0.25">
      <c r="M16293" s="7"/>
    </row>
    <row r="16294" spans="13:13" x14ac:dyDescent="0.25">
      <c r="M16294" s="7"/>
    </row>
    <row r="16295" spans="13:13" x14ac:dyDescent="0.25">
      <c r="M16295" s="7"/>
    </row>
    <row r="16296" spans="13:13" x14ac:dyDescent="0.25">
      <c r="M16296" s="7"/>
    </row>
    <row r="16297" spans="13:13" x14ac:dyDescent="0.25">
      <c r="M16297" s="7"/>
    </row>
    <row r="16298" spans="13:13" x14ac:dyDescent="0.25">
      <c r="M16298" s="7"/>
    </row>
    <row r="16299" spans="13:13" x14ac:dyDescent="0.25">
      <c r="M16299" s="7"/>
    </row>
    <row r="16300" spans="13:13" x14ac:dyDescent="0.25">
      <c r="M16300" s="7"/>
    </row>
    <row r="16301" spans="13:13" x14ac:dyDescent="0.25">
      <c r="M16301" s="7"/>
    </row>
    <row r="16302" spans="13:13" x14ac:dyDescent="0.25">
      <c r="M16302" s="7"/>
    </row>
    <row r="16303" spans="13:13" x14ac:dyDescent="0.25">
      <c r="M16303" s="7"/>
    </row>
    <row r="16304" spans="13:13" x14ac:dyDescent="0.25">
      <c r="M16304" s="7"/>
    </row>
    <row r="16305" spans="13:13" x14ac:dyDescent="0.25">
      <c r="M16305" s="7"/>
    </row>
    <row r="16306" spans="13:13" x14ac:dyDescent="0.25">
      <c r="M16306" s="7"/>
    </row>
    <row r="16307" spans="13:13" x14ac:dyDescent="0.25">
      <c r="M16307" s="7"/>
    </row>
    <row r="16308" spans="13:13" x14ac:dyDescent="0.25">
      <c r="M16308" s="7"/>
    </row>
    <row r="16309" spans="13:13" x14ac:dyDescent="0.25">
      <c r="M16309" s="7"/>
    </row>
    <row r="16310" spans="13:13" x14ac:dyDescent="0.25">
      <c r="M16310" s="7"/>
    </row>
    <row r="16311" spans="13:13" x14ac:dyDescent="0.25">
      <c r="M16311" s="7"/>
    </row>
    <row r="16312" spans="13:13" x14ac:dyDescent="0.25">
      <c r="M16312" s="7"/>
    </row>
    <row r="16313" spans="13:13" x14ac:dyDescent="0.25">
      <c r="M16313" s="7"/>
    </row>
    <row r="16314" spans="13:13" x14ac:dyDescent="0.25">
      <c r="M16314" s="7"/>
    </row>
    <row r="16315" spans="13:13" x14ac:dyDescent="0.25">
      <c r="M16315" s="7"/>
    </row>
    <row r="16316" spans="13:13" x14ac:dyDescent="0.25">
      <c r="M16316" s="7"/>
    </row>
    <row r="16317" spans="13:13" x14ac:dyDescent="0.25">
      <c r="M16317" s="7"/>
    </row>
    <row r="16318" spans="13:13" x14ac:dyDescent="0.25">
      <c r="M16318" s="7"/>
    </row>
    <row r="16319" spans="13:13" x14ac:dyDescent="0.25">
      <c r="M16319" s="7"/>
    </row>
    <row r="16320" spans="13:13" x14ac:dyDescent="0.25">
      <c r="M16320" s="7"/>
    </row>
    <row r="16321" spans="13:13" x14ac:dyDescent="0.25">
      <c r="M16321" s="7"/>
    </row>
    <row r="16322" spans="13:13" x14ac:dyDescent="0.25">
      <c r="M16322" s="7"/>
    </row>
    <row r="16323" spans="13:13" x14ac:dyDescent="0.25">
      <c r="M16323" s="7"/>
    </row>
    <row r="16324" spans="13:13" x14ac:dyDescent="0.25">
      <c r="M16324" s="7"/>
    </row>
    <row r="16325" spans="13:13" x14ac:dyDescent="0.25">
      <c r="M16325" s="7"/>
    </row>
    <row r="16326" spans="13:13" x14ac:dyDescent="0.25">
      <c r="M16326" s="7"/>
    </row>
    <row r="16327" spans="13:13" x14ac:dyDescent="0.25">
      <c r="M16327" s="7"/>
    </row>
    <row r="16328" spans="13:13" x14ac:dyDescent="0.25">
      <c r="M16328" s="7"/>
    </row>
    <row r="16329" spans="13:13" x14ac:dyDescent="0.25">
      <c r="M16329" s="7"/>
    </row>
    <row r="16330" spans="13:13" x14ac:dyDescent="0.25">
      <c r="M16330" s="7"/>
    </row>
    <row r="16331" spans="13:13" x14ac:dyDescent="0.25">
      <c r="M16331" s="7"/>
    </row>
    <row r="16332" spans="13:13" x14ac:dyDescent="0.25">
      <c r="M16332" s="7"/>
    </row>
    <row r="16333" spans="13:13" x14ac:dyDescent="0.25">
      <c r="M16333" s="7"/>
    </row>
    <row r="16334" spans="13:13" x14ac:dyDescent="0.25">
      <c r="M16334" s="7"/>
    </row>
    <row r="16335" spans="13:13" x14ac:dyDescent="0.25">
      <c r="M16335" s="7"/>
    </row>
    <row r="16336" spans="13:13" x14ac:dyDescent="0.25">
      <c r="M16336" s="7"/>
    </row>
    <row r="16337" spans="13:13" x14ac:dyDescent="0.25">
      <c r="M16337" s="7"/>
    </row>
    <row r="16338" spans="13:13" x14ac:dyDescent="0.25">
      <c r="M16338" s="7"/>
    </row>
    <row r="16339" spans="13:13" x14ac:dyDescent="0.25">
      <c r="M16339" s="7"/>
    </row>
    <row r="16340" spans="13:13" x14ac:dyDescent="0.25">
      <c r="M16340" s="7"/>
    </row>
    <row r="16341" spans="13:13" x14ac:dyDescent="0.25">
      <c r="M16341" s="7"/>
    </row>
    <row r="16342" spans="13:13" x14ac:dyDescent="0.25">
      <c r="M16342" s="7"/>
    </row>
    <row r="16343" spans="13:13" x14ac:dyDescent="0.25">
      <c r="M16343" s="7"/>
    </row>
    <row r="16344" spans="13:13" x14ac:dyDescent="0.25">
      <c r="M16344" s="7"/>
    </row>
    <row r="16345" spans="13:13" x14ac:dyDescent="0.25">
      <c r="M16345" s="7"/>
    </row>
    <row r="16346" spans="13:13" x14ac:dyDescent="0.25">
      <c r="M16346" s="7"/>
    </row>
    <row r="16347" spans="13:13" x14ac:dyDescent="0.25">
      <c r="M16347" s="7"/>
    </row>
    <row r="16348" spans="13:13" x14ac:dyDescent="0.25">
      <c r="M16348" s="7"/>
    </row>
    <row r="16349" spans="13:13" x14ac:dyDescent="0.25">
      <c r="M16349" s="7"/>
    </row>
    <row r="16350" spans="13:13" x14ac:dyDescent="0.25">
      <c r="M16350" s="7"/>
    </row>
    <row r="16351" spans="13:13" x14ac:dyDescent="0.25">
      <c r="M16351" s="7"/>
    </row>
    <row r="16352" spans="13:13" x14ac:dyDescent="0.25">
      <c r="M16352" s="7"/>
    </row>
    <row r="16353" spans="13:13" x14ac:dyDescent="0.25">
      <c r="M16353" s="7"/>
    </row>
    <row r="16354" spans="13:13" x14ac:dyDescent="0.25">
      <c r="M16354" s="7"/>
    </row>
    <row r="16355" spans="13:13" x14ac:dyDescent="0.25">
      <c r="M16355" s="7"/>
    </row>
    <row r="16356" spans="13:13" x14ac:dyDescent="0.25">
      <c r="M16356" s="7"/>
    </row>
    <row r="16357" spans="13:13" x14ac:dyDescent="0.25">
      <c r="M16357" s="7"/>
    </row>
    <row r="16358" spans="13:13" x14ac:dyDescent="0.25">
      <c r="M16358" s="7"/>
    </row>
    <row r="16359" spans="13:13" x14ac:dyDescent="0.25">
      <c r="M16359" s="7"/>
    </row>
    <row r="16360" spans="13:13" x14ac:dyDescent="0.25">
      <c r="M16360" s="7"/>
    </row>
    <row r="16361" spans="13:13" x14ac:dyDescent="0.25">
      <c r="M16361" s="7"/>
    </row>
    <row r="16362" spans="13:13" x14ac:dyDescent="0.25">
      <c r="M16362" s="7"/>
    </row>
    <row r="16363" spans="13:13" x14ac:dyDescent="0.25">
      <c r="M16363" s="7"/>
    </row>
    <row r="16364" spans="13:13" x14ac:dyDescent="0.25">
      <c r="M16364" s="7"/>
    </row>
    <row r="16365" spans="13:13" x14ac:dyDescent="0.25">
      <c r="M16365" s="7"/>
    </row>
    <row r="16366" spans="13:13" x14ac:dyDescent="0.25">
      <c r="M16366" s="7"/>
    </row>
    <row r="16367" spans="13:13" x14ac:dyDescent="0.25">
      <c r="M16367" s="7"/>
    </row>
    <row r="16368" spans="13:13" x14ac:dyDescent="0.25">
      <c r="M16368" s="7"/>
    </row>
    <row r="16369" spans="13:13" x14ac:dyDescent="0.25">
      <c r="M16369" s="7"/>
    </row>
    <row r="16370" spans="13:13" x14ac:dyDescent="0.25">
      <c r="M16370" s="7"/>
    </row>
    <row r="16371" spans="13:13" x14ac:dyDescent="0.25">
      <c r="M16371" s="7"/>
    </row>
    <row r="16372" spans="13:13" x14ac:dyDescent="0.25">
      <c r="M16372" s="7"/>
    </row>
    <row r="16373" spans="13:13" x14ac:dyDescent="0.25">
      <c r="M16373" s="7"/>
    </row>
    <row r="16374" spans="13:13" x14ac:dyDescent="0.25">
      <c r="M16374" s="7"/>
    </row>
    <row r="16375" spans="13:13" x14ac:dyDescent="0.25">
      <c r="M16375" s="7"/>
    </row>
    <row r="16376" spans="13:13" x14ac:dyDescent="0.25">
      <c r="M16376" s="7"/>
    </row>
    <row r="16377" spans="13:13" x14ac:dyDescent="0.25">
      <c r="M16377" s="7"/>
    </row>
    <row r="16378" spans="13:13" x14ac:dyDescent="0.25">
      <c r="M16378" s="7"/>
    </row>
    <row r="16379" spans="13:13" x14ac:dyDescent="0.25">
      <c r="M16379" s="7"/>
    </row>
    <row r="16380" spans="13:13" x14ac:dyDescent="0.25">
      <c r="M16380" s="7"/>
    </row>
    <row r="16381" spans="13:13" x14ac:dyDescent="0.25">
      <c r="M16381" s="7"/>
    </row>
    <row r="16382" spans="13:13" x14ac:dyDescent="0.25">
      <c r="M16382" s="7"/>
    </row>
    <row r="16383" spans="13:13" x14ac:dyDescent="0.25">
      <c r="M16383" s="7"/>
    </row>
    <row r="16384" spans="13:13" x14ac:dyDescent="0.25">
      <c r="M16384" s="7"/>
    </row>
    <row r="16385" spans="13:13" x14ac:dyDescent="0.25">
      <c r="M16385" s="7"/>
    </row>
    <row r="16386" spans="13:13" x14ac:dyDescent="0.25">
      <c r="M16386" s="7"/>
    </row>
    <row r="16387" spans="13:13" x14ac:dyDescent="0.25">
      <c r="M16387" s="7"/>
    </row>
    <row r="16388" spans="13:13" x14ac:dyDescent="0.25">
      <c r="M16388" s="7"/>
    </row>
  </sheetData>
  <sheetProtection password="80C7" sheet="1" objects="1" scenarios="1"/>
  <mergeCells count="1">
    <mergeCell ref="I5:K5"/>
  </mergeCells>
  <phoneticPr fontId="0" type="noConversion"/>
  <dataValidations disablePrompts="1" count="1">
    <dataValidation allowBlank="1" showInputMessage="1" showErrorMessage="1" prompt="Matériaux d'occupation, dés de fourrage grossier" sqref="B37"/>
  </dataValidations>
  <pageMargins left="0.52" right="0.28999999999999998" top="0.32" bottom="0.32" header="0.11811023622047245" footer="0.18"/>
  <pageSetup paperSize="9" scale="82" orientation="portrait" horizontalDpi="4294967292" r:id="rId1"/>
  <headerFooter alignWithMargins="0">
    <oddFooter>&amp;L&amp;"Arial,Fett"&amp;11AGRIDEA &amp;"Arial,Standard"&amp;9Linear, Version 2.6&amp;C&amp;9&amp;F&amp;R&amp;"Arial,Standard"&amp;9&amp;D / 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boSprache">
              <controlPr defaultSize="0" print="0" autoFill="0" autoLine="0" autoPict="0">
                <anchor moveWithCells="1">
                  <from>
                    <xdr:col>7</xdr:col>
                    <xdr:colOff>891540</xdr:colOff>
                    <xdr:row>0</xdr:row>
                    <xdr:rowOff>190500</xdr:rowOff>
                  </from>
                  <to>
                    <xdr:col>8</xdr:col>
                    <xdr:colOff>807720</xdr:colOff>
                    <xdr:row>0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T72"/>
  <sheetViews>
    <sheetView showGridLines="0" showRowColHeaders="0" workbookViewId="0">
      <pane ySplit="12" topLeftCell="A13" activePane="bottomLeft" state="frozen"/>
      <selection activeCell="F70" sqref="F70"/>
      <selection pane="bottomLeft" activeCell="B6" sqref="B6"/>
    </sheetView>
  </sheetViews>
  <sheetFormatPr baseColWidth="10" defaultColWidth="11.44140625" defaultRowHeight="13.2" x14ac:dyDescent="0.25"/>
  <cols>
    <col min="1" max="1" width="1.44140625" style="4" customWidth="1"/>
    <col min="2" max="9" width="12.5546875" style="4" customWidth="1"/>
    <col min="10" max="10" width="1.44140625" style="4" customWidth="1"/>
    <col min="11" max="12" width="11.44140625" style="4" customWidth="1"/>
    <col min="13" max="15" width="11.44140625" style="7" customWidth="1"/>
    <col min="16" max="16384" width="11.44140625" style="4"/>
  </cols>
  <sheetData>
    <row r="1" spans="2:11" ht="43.65" customHeight="1" x14ac:dyDescent="0.25">
      <c r="D1" s="42" t="str">
        <f>Linear!D1</f>
        <v>Suisse-Bilanz: Correction linéaire</v>
      </c>
      <c r="I1" s="43" t="str">
        <f>"B1: "&amp;Texte!A3</f>
        <v>B1: Entrée aliments</v>
      </c>
    </row>
    <row r="2" spans="2:11" ht="13.8" x14ac:dyDescent="0.25">
      <c r="B2" s="289" t="str">
        <f>Linear!B3 &amp; IF(Linear!C3=0,"",Linear!C3)</f>
        <v xml:space="preserve">No cantonal:    </v>
      </c>
      <c r="C2" s="288"/>
      <c r="F2" s="290" t="str">
        <f>Linear!B4 &amp;IF(Linear!C4=0,"",Linear!C5 &amp; " " &amp;Linear!C4)</f>
        <v xml:space="preserve">Nom:    </v>
      </c>
      <c r="H2" s="29"/>
      <c r="K2" s="3"/>
    </row>
    <row r="3" spans="2:11" s="7" customFormat="1" x14ac:dyDescent="0.25">
      <c r="B3" s="48"/>
    </row>
    <row r="4" spans="2:11" ht="13.8" x14ac:dyDescent="0.25">
      <c r="B4" s="49" t="str">
        <f>+Texte!A6</f>
        <v>Animaux</v>
      </c>
      <c r="C4" s="50"/>
      <c r="D4" s="49" t="str">
        <f>+B4</f>
        <v>Animaux</v>
      </c>
      <c r="E4" s="50"/>
      <c r="F4" s="44" t="str">
        <f>+D4</f>
        <v>Animaux</v>
      </c>
      <c r="G4" s="37"/>
      <c r="H4" s="49" t="str">
        <f>+F4</f>
        <v>Animaux</v>
      </c>
      <c r="I4" s="50"/>
    </row>
    <row r="5" spans="2:11" s="8" customFormat="1" ht="17.399999999999999" x14ac:dyDescent="0.3">
      <c r="B5" s="116" t="str">
        <f>IF(B72=1,Texte!A20,IF(B72=2,Texte!A21,IF(B72=3,Texte!A22,IF(B72=4,Texte!A23,IF(B72=5,Texte!A24)))))</f>
        <v>Porcs à l'engrais</v>
      </c>
      <c r="C5" s="57"/>
      <c r="D5" s="117" t="str">
        <f>IF(D72=1,Texte!A20,IF(D72=2,Texte!A21,IF(D72=3,Texte!A22,IF(D72=4,Texte!A23,IF(D72=5,Texte!A24)))))</f>
        <v>Porcs à l'engrais</v>
      </c>
      <c r="E5" s="57"/>
      <c r="F5" s="118" t="str">
        <f>IF(F72=1,Texte!A20,IF(F72=2,Texte!A21,IF(F72=3,Texte!A22,IF(F72=4,Texte!A23,IF(F72=5,Texte!A24)))))</f>
        <v>Porcs à l'engrais</v>
      </c>
      <c r="G5" s="58"/>
      <c r="H5" s="117" t="str">
        <f>IF(H72=1,Texte!A20,IF(H72=2,Texte!A21,IF(H72=3,Texte!A22,IF(H72=4,Texte!A23,IF(H72=5,Texte!A24)))))</f>
        <v>Porcs à l'engrais</v>
      </c>
      <c r="I5" s="57"/>
    </row>
    <row r="6" spans="2:11" s="19" customFormat="1" ht="15" x14ac:dyDescent="0.25">
      <c r="B6" s="119"/>
      <c r="C6" s="59"/>
      <c r="D6" s="119"/>
      <c r="E6" s="59"/>
      <c r="F6" s="119"/>
      <c r="G6" s="59"/>
      <c r="H6" s="119"/>
      <c r="I6" s="59"/>
    </row>
    <row r="7" spans="2:11" s="19" customFormat="1" ht="15" x14ac:dyDescent="0.25">
      <c r="B7" s="31" t="str">
        <f>+Texte!A25</f>
        <v>MS en %</v>
      </c>
      <c r="C7" s="120"/>
      <c r="D7" s="31" t="str">
        <f>+B7</f>
        <v>MS en %</v>
      </c>
      <c r="E7" s="120"/>
      <c r="F7" s="31" t="str">
        <f>+B7</f>
        <v>MS en %</v>
      </c>
      <c r="G7" s="120"/>
      <c r="H7" s="31" t="str">
        <f>+B7</f>
        <v>MS en %</v>
      </c>
      <c r="I7" s="120"/>
    </row>
    <row r="8" spans="2:11" s="19" customFormat="1" ht="15" x14ac:dyDescent="0.25">
      <c r="B8" s="46" t="str">
        <f>+Texte!A7</f>
        <v>par kg d'aliment</v>
      </c>
      <c r="C8" s="47"/>
      <c r="D8" s="46" t="str">
        <f>+B8</f>
        <v>par kg d'aliment</v>
      </c>
      <c r="E8" s="47"/>
      <c r="F8" s="46" t="str">
        <f>+D8</f>
        <v>par kg d'aliment</v>
      </c>
      <c r="G8" s="47"/>
      <c r="H8" s="46" t="str">
        <f>+F8</f>
        <v>par kg d'aliment</v>
      </c>
      <c r="I8" s="47"/>
    </row>
    <row r="9" spans="2:11" ht="13.8" x14ac:dyDescent="0.25">
      <c r="B9" s="33" t="str">
        <f>IF(B72=5,Texte!A26,Texte!A27)</f>
        <v>MJ EDP/EMV</v>
      </c>
      <c r="C9" s="121"/>
      <c r="D9" s="33" t="str">
        <f>IF(D72=5,Texte!A26,Texte!A27)</f>
        <v>MJ EDP/EMV</v>
      </c>
      <c r="E9" s="121"/>
      <c r="F9" s="33" t="str">
        <f>IF(F72=5,Texte!A26,Texte!A27)</f>
        <v>MJ EDP/EMV</v>
      </c>
      <c r="G9" s="121"/>
      <c r="H9" s="33" t="str">
        <f>IF(H72=5,Texte!A26,Texte!A27)</f>
        <v>MJ EDP/EMV</v>
      </c>
      <c r="I9" s="121"/>
    </row>
    <row r="10" spans="2:11" s="9" customFormat="1" ht="13.8" x14ac:dyDescent="0.25">
      <c r="B10" s="33" t="str">
        <f>+Texte!A28</f>
        <v>g MA</v>
      </c>
      <c r="C10" s="122"/>
      <c r="D10" s="33" t="str">
        <f>B10</f>
        <v>g MA</v>
      </c>
      <c r="E10" s="122"/>
      <c r="F10" s="33" t="str">
        <f>B10</f>
        <v>g MA</v>
      </c>
      <c r="G10" s="122"/>
      <c r="H10" s="33" t="str">
        <f>B10</f>
        <v>g MA</v>
      </c>
      <c r="I10" s="122"/>
    </row>
    <row r="11" spans="2:11" s="9" customFormat="1" ht="13.8" x14ac:dyDescent="0.25">
      <c r="B11" s="35" t="str">
        <f>+Texte!A29</f>
        <v>g P</v>
      </c>
      <c r="C11" s="123"/>
      <c r="D11" s="35" t="str">
        <f>B11</f>
        <v>g P</v>
      </c>
      <c r="E11" s="123"/>
      <c r="F11" s="35" t="str">
        <f>B11</f>
        <v>g P</v>
      </c>
      <c r="G11" s="123"/>
      <c r="H11" s="35" t="str">
        <f>B11</f>
        <v>g P</v>
      </c>
      <c r="I11" s="123"/>
    </row>
    <row r="12" spans="2:11" ht="13.8" x14ac:dyDescent="0.25">
      <c r="B12" s="21" t="str">
        <f>+Texte!A8</f>
        <v>Date</v>
      </c>
      <c r="C12" s="22" t="str">
        <f>+Texte!A9</f>
        <v>kg aliment</v>
      </c>
      <c r="D12" s="21" t="str">
        <f t="shared" ref="D12:I12" si="0">+B12</f>
        <v>Date</v>
      </c>
      <c r="E12" s="22" t="str">
        <f t="shared" si="0"/>
        <v>kg aliment</v>
      </c>
      <c r="F12" s="21" t="str">
        <f t="shared" si="0"/>
        <v>Date</v>
      </c>
      <c r="G12" s="22" t="str">
        <f t="shared" si="0"/>
        <v>kg aliment</v>
      </c>
      <c r="H12" s="16" t="str">
        <f t="shared" si="0"/>
        <v>Date</v>
      </c>
      <c r="I12" s="17" t="str">
        <f t="shared" si="0"/>
        <v>kg aliment</v>
      </c>
    </row>
    <row r="13" spans="2:11" s="10" customFormat="1" ht="15" customHeight="1" x14ac:dyDescent="0.25">
      <c r="B13" s="148" t="str">
        <f>+Texte!A76</f>
        <v>Début</v>
      </c>
      <c r="C13" s="284"/>
      <c r="D13" s="148" t="str">
        <f>+B13</f>
        <v>Début</v>
      </c>
      <c r="E13" s="284"/>
      <c r="F13" s="148" t="str">
        <f>+D13</f>
        <v>Début</v>
      </c>
      <c r="G13" s="284"/>
      <c r="H13" s="148" t="str">
        <f>+F13</f>
        <v>Début</v>
      </c>
      <c r="I13" s="284"/>
    </row>
    <row r="14" spans="2:11" s="10" customFormat="1" ht="15" customHeight="1" x14ac:dyDescent="0.25">
      <c r="B14" s="38"/>
      <c r="C14" s="39"/>
      <c r="D14" s="38"/>
      <c r="E14" s="39"/>
      <c r="F14" s="38"/>
      <c r="G14" s="39"/>
      <c r="H14" s="38"/>
      <c r="I14" s="39"/>
    </row>
    <row r="15" spans="2:11" s="10" customFormat="1" ht="15" customHeight="1" x14ac:dyDescent="0.25">
      <c r="B15" s="38"/>
      <c r="C15" s="39"/>
      <c r="D15" s="38"/>
      <c r="E15" s="39"/>
      <c r="F15" s="38"/>
      <c r="G15" s="39"/>
      <c r="H15" s="38"/>
      <c r="I15" s="39"/>
    </row>
    <row r="16" spans="2:11" s="10" customFormat="1" ht="15" customHeight="1" x14ac:dyDescent="0.25">
      <c r="B16" s="38"/>
      <c r="C16" s="39"/>
      <c r="D16" s="38"/>
      <c r="E16" s="39"/>
      <c r="F16" s="38"/>
      <c r="G16" s="39"/>
      <c r="H16" s="38"/>
      <c r="I16" s="39"/>
    </row>
    <row r="17" spans="2:9" s="10" customFormat="1" ht="15" customHeight="1" x14ac:dyDescent="0.25">
      <c r="B17" s="38"/>
      <c r="C17" s="39"/>
      <c r="D17" s="38"/>
      <c r="E17" s="39"/>
      <c r="F17" s="38"/>
      <c r="G17" s="39"/>
      <c r="H17" s="38"/>
      <c r="I17" s="39"/>
    </row>
    <row r="18" spans="2:9" s="10" customFormat="1" ht="15" customHeight="1" x14ac:dyDescent="0.25">
      <c r="B18" s="38"/>
      <c r="C18" s="39"/>
      <c r="D18" s="38"/>
      <c r="E18" s="39"/>
      <c r="F18" s="38"/>
      <c r="G18" s="39"/>
      <c r="H18" s="38"/>
      <c r="I18" s="39"/>
    </row>
    <row r="19" spans="2:9" s="10" customFormat="1" ht="15" customHeight="1" x14ac:dyDescent="0.25">
      <c r="B19" s="38"/>
      <c r="C19" s="39"/>
      <c r="D19" s="38"/>
      <c r="E19" s="39"/>
      <c r="F19" s="38"/>
      <c r="G19" s="39"/>
      <c r="H19" s="38"/>
      <c r="I19" s="39"/>
    </row>
    <row r="20" spans="2:9" s="10" customFormat="1" ht="15" customHeight="1" x14ac:dyDescent="0.25">
      <c r="B20" s="38"/>
      <c r="C20" s="39"/>
      <c r="D20" s="38"/>
      <c r="E20" s="39"/>
      <c r="F20" s="38"/>
      <c r="G20" s="39"/>
      <c r="H20" s="38"/>
      <c r="I20" s="39"/>
    </row>
    <row r="21" spans="2:9" s="10" customFormat="1" ht="15" customHeight="1" x14ac:dyDescent="0.25">
      <c r="B21" s="38"/>
      <c r="C21" s="39"/>
      <c r="D21" s="38"/>
      <c r="E21" s="39"/>
      <c r="F21" s="38"/>
      <c r="G21" s="39"/>
      <c r="H21" s="38"/>
      <c r="I21" s="39"/>
    </row>
    <row r="22" spans="2:9" s="10" customFormat="1" ht="15" customHeight="1" x14ac:dyDescent="0.25">
      <c r="B22" s="38"/>
      <c r="C22" s="39"/>
      <c r="D22" s="38"/>
      <c r="E22" s="39"/>
      <c r="F22" s="38"/>
      <c r="G22" s="39"/>
      <c r="H22" s="38"/>
      <c r="I22" s="39"/>
    </row>
    <row r="23" spans="2:9" s="10" customFormat="1" ht="15" customHeight="1" x14ac:dyDescent="0.25">
      <c r="B23" s="38"/>
      <c r="C23" s="39"/>
      <c r="D23" s="38"/>
      <c r="E23" s="39"/>
      <c r="F23" s="38"/>
      <c r="G23" s="39"/>
      <c r="H23" s="38"/>
      <c r="I23" s="39"/>
    </row>
    <row r="24" spans="2:9" s="10" customFormat="1" ht="15" customHeight="1" x14ac:dyDescent="0.25">
      <c r="B24" s="38"/>
      <c r="C24" s="39"/>
      <c r="D24" s="38"/>
      <c r="E24" s="39"/>
      <c r="F24" s="38"/>
      <c r="G24" s="39"/>
      <c r="H24" s="38"/>
      <c r="I24" s="39"/>
    </row>
    <row r="25" spans="2:9" s="10" customFormat="1" ht="15" customHeight="1" x14ac:dyDescent="0.25">
      <c r="B25" s="38"/>
      <c r="C25" s="39"/>
      <c r="D25" s="38"/>
      <c r="E25" s="39"/>
      <c r="F25" s="38"/>
      <c r="G25" s="39"/>
      <c r="H25" s="38"/>
      <c r="I25" s="39"/>
    </row>
    <row r="26" spans="2:9" s="10" customFormat="1" ht="15" customHeight="1" x14ac:dyDescent="0.25">
      <c r="B26" s="38"/>
      <c r="C26" s="39"/>
      <c r="D26" s="38"/>
      <c r="E26" s="39"/>
      <c r="F26" s="38"/>
      <c r="G26" s="39"/>
      <c r="H26" s="38"/>
      <c r="I26" s="39"/>
    </row>
    <row r="27" spans="2:9" s="10" customFormat="1" ht="15" customHeight="1" x14ac:dyDescent="0.25">
      <c r="B27" s="38"/>
      <c r="C27" s="39"/>
      <c r="D27" s="38"/>
      <c r="E27" s="39"/>
      <c r="F27" s="38"/>
      <c r="G27" s="39"/>
      <c r="H27" s="38"/>
      <c r="I27" s="39"/>
    </row>
    <row r="28" spans="2:9" s="10" customFormat="1" ht="15" customHeight="1" x14ac:dyDescent="0.25">
      <c r="B28" s="38"/>
      <c r="C28" s="39"/>
      <c r="D28" s="38"/>
      <c r="E28" s="39"/>
      <c r="F28" s="38"/>
      <c r="G28" s="39"/>
      <c r="H28" s="38"/>
      <c r="I28" s="39"/>
    </row>
    <row r="29" spans="2:9" s="10" customFormat="1" ht="15" customHeight="1" x14ac:dyDescent="0.25">
      <c r="B29" s="38"/>
      <c r="C29" s="39"/>
      <c r="D29" s="38"/>
      <c r="E29" s="39"/>
      <c r="F29" s="38"/>
      <c r="G29" s="39"/>
      <c r="H29" s="38"/>
      <c r="I29" s="39"/>
    </row>
    <row r="30" spans="2:9" s="10" customFormat="1" ht="15" customHeight="1" x14ac:dyDescent="0.25">
      <c r="B30" s="38"/>
      <c r="C30" s="39"/>
      <c r="D30" s="38"/>
      <c r="E30" s="39"/>
      <c r="F30" s="38"/>
      <c r="G30" s="39"/>
      <c r="H30" s="38"/>
      <c r="I30" s="39"/>
    </row>
    <row r="31" spans="2:9" s="10" customFormat="1" ht="15" customHeight="1" x14ac:dyDescent="0.25">
      <c r="B31" s="38"/>
      <c r="C31" s="39"/>
      <c r="D31" s="38"/>
      <c r="E31" s="39"/>
      <c r="F31" s="38"/>
      <c r="G31" s="39"/>
      <c r="H31" s="38"/>
      <c r="I31" s="39"/>
    </row>
    <row r="32" spans="2:9" s="10" customFormat="1" ht="15" customHeight="1" x14ac:dyDescent="0.25">
      <c r="B32" s="38"/>
      <c r="C32" s="39"/>
      <c r="D32" s="38"/>
      <c r="E32" s="39"/>
      <c r="F32" s="38"/>
      <c r="G32" s="39"/>
      <c r="H32" s="38"/>
      <c r="I32" s="39"/>
    </row>
    <row r="33" spans="2:9" s="10" customFormat="1" ht="15" customHeight="1" x14ac:dyDescent="0.25">
      <c r="B33" s="38"/>
      <c r="C33" s="39"/>
      <c r="D33" s="38"/>
      <c r="E33" s="39"/>
      <c r="F33" s="38"/>
      <c r="G33" s="39"/>
      <c r="H33" s="38"/>
      <c r="I33" s="39"/>
    </row>
    <row r="34" spans="2:9" s="10" customFormat="1" ht="15" customHeight="1" x14ac:dyDescent="0.25">
      <c r="B34" s="38"/>
      <c r="C34" s="39"/>
      <c r="D34" s="38"/>
      <c r="E34" s="39"/>
      <c r="F34" s="38"/>
      <c r="G34" s="39"/>
      <c r="H34" s="38"/>
      <c r="I34" s="39"/>
    </row>
    <row r="35" spans="2:9" s="10" customFormat="1" ht="15" customHeight="1" x14ac:dyDescent="0.25">
      <c r="B35" s="38"/>
      <c r="C35" s="39"/>
      <c r="D35" s="38"/>
      <c r="E35" s="39"/>
      <c r="F35" s="38"/>
      <c r="G35" s="39"/>
      <c r="H35" s="38"/>
      <c r="I35" s="39"/>
    </row>
    <row r="36" spans="2:9" s="10" customFormat="1" ht="15" customHeight="1" x14ac:dyDescent="0.25">
      <c r="B36" s="38"/>
      <c r="C36" s="39"/>
      <c r="D36" s="38"/>
      <c r="E36" s="39"/>
      <c r="F36" s="38"/>
      <c r="G36" s="39"/>
      <c r="H36" s="38"/>
      <c r="I36" s="39"/>
    </row>
    <row r="37" spans="2:9" s="10" customFormat="1" ht="15" customHeight="1" x14ac:dyDescent="0.25">
      <c r="B37" s="38"/>
      <c r="C37" s="39"/>
      <c r="D37" s="38"/>
      <c r="E37" s="39"/>
      <c r="F37" s="38"/>
      <c r="G37" s="39"/>
      <c r="H37" s="38"/>
      <c r="I37" s="39"/>
    </row>
    <row r="38" spans="2:9" s="10" customFormat="1" ht="15" customHeight="1" x14ac:dyDescent="0.25">
      <c r="B38" s="38"/>
      <c r="C38" s="39"/>
      <c r="D38" s="38"/>
      <c r="E38" s="39"/>
      <c r="F38" s="38"/>
      <c r="G38" s="39"/>
      <c r="H38" s="38"/>
      <c r="I38" s="39"/>
    </row>
    <row r="39" spans="2:9" s="10" customFormat="1" ht="15" customHeight="1" x14ac:dyDescent="0.25">
      <c r="B39" s="38"/>
      <c r="C39" s="39"/>
      <c r="D39" s="38"/>
      <c r="E39" s="39"/>
      <c r="F39" s="38"/>
      <c r="G39" s="39"/>
      <c r="H39" s="38"/>
      <c r="I39" s="39"/>
    </row>
    <row r="40" spans="2:9" s="10" customFormat="1" ht="15" customHeight="1" x14ac:dyDescent="0.25">
      <c r="B40" s="38"/>
      <c r="C40" s="39"/>
      <c r="D40" s="38"/>
      <c r="E40" s="39"/>
      <c r="F40" s="38"/>
      <c r="G40" s="39"/>
      <c r="H40" s="38"/>
      <c r="I40" s="39"/>
    </row>
    <row r="41" spans="2:9" s="10" customFormat="1" ht="15" customHeight="1" x14ac:dyDescent="0.25">
      <c r="B41" s="38"/>
      <c r="C41" s="39"/>
      <c r="D41" s="38"/>
      <c r="E41" s="39"/>
      <c r="F41" s="38"/>
      <c r="G41" s="39"/>
      <c r="H41" s="38"/>
      <c r="I41" s="39"/>
    </row>
    <row r="42" spans="2:9" s="10" customFormat="1" ht="15" customHeight="1" x14ac:dyDescent="0.25">
      <c r="B42" s="38"/>
      <c r="C42" s="39"/>
      <c r="D42" s="38"/>
      <c r="E42" s="39"/>
      <c r="F42" s="38"/>
      <c r="G42" s="39"/>
      <c r="H42" s="38"/>
      <c r="I42" s="39"/>
    </row>
    <row r="43" spans="2:9" s="10" customFormat="1" ht="15" customHeight="1" x14ac:dyDescent="0.25">
      <c r="B43" s="38"/>
      <c r="C43" s="39"/>
      <c r="D43" s="38"/>
      <c r="E43" s="39"/>
      <c r="F43" s="38"/>
      <c r="G43" s="39"/>
      <c r="H43" s="38"/>
      <c r="I43" s="39"/>
    </row>
    <row r="44" spans="2:9" s="10" customFormat="1" ht="15" customHeight="1" x14ac:dyDescent="0.25">
      <c r="B44" s="38"/>
      <c r="C44" s="39"/>
      <c r="D44" s="38"/>
      <c r="E44" s="39"/>
      <c r="F44" s="38"/>
      <c r="G44" s="39"/>
      <c r="H44" s="38"/>
      <c r="I44" s="39"/>
    </row>
    <row r="45" spans="2:9" s="10" customFormat="1" ht="15" customHeight="1" x14ac:dyDescent="0.25">
      <c r="B45" s="38"/>
      <c r="C45" s="39"/>
      <c r="D45" s="38"/>
      <c r="E45" s="39"/>
      <c r="F45" s="38"/>
      <c r="G45" s="39"/>
      <c r="H45" s="38"/>
      <c r="I45" s="39"/>
    </row>
    <row r="46" spans="2:9" s="10" customFormat="1" ht="15" customHeight="1" x14ac:dyDescent="0.25">
      <c r="B46" s="38"/>
      <c r="C46" s="39"/>
      <c r="D46" s="38"/>
      <c r="E46" s="39"/>
      <c r="F46" s="38"/>
      <c r="G46" s="39"/>
      <c r="H46" s="38"/>
      <c r="I46" s="39"/>
    </row>
    <row r="47" spans="2:9" s="10" customFormat="1" ht="15" customHeight="1" x14ac:dyDescent="0.25">
      <c r="B47" s="38"/>
      <c r="C47" s="39"/>
      <c r="D47" s="38"/>
      <c r="E47" s="39"/>
      <c r="F47" s="38"/>
      <c r="G47" s="39"/>
      <c r="H47" s="38"/>
      <c r="I47" s="39"/>
    </row>
    <row r="48" spans="2:9" s="10" customFormat="1" ht="15" customHeight="1" x14ac:dyDescent="0.25">
      <c r="B48" s="38"/>
      <c r="C48" s="39"/>
      <c r="D48" s="38"/>
      <c r="E48" s="39"/>
      <c r="F48" s="38"/>
      <c r="G48" s="39"/>
      <c r="H48" s="38"/>
      <c r="I48" s="39"/>
    </row>
    <row r="49" spans="1:20" s="10" customFormat="1" ht="15" customHeight="1" x14ac:dyDescent="0.25">
      <c r="B49" s="38"/>
      <c r="C49" s="39"/>
      <c r="D49" s="38"/>
      <c r="E49" s="39"/>
      <c r="F49" s="38"/>
      <c r="G49" s="39"/>
      <c r="H49" s="38"/>
      <c r="I49" s="39"/>
    </row>
    <row r="50" spans="1:20" s="10" customFormat="1" ht="15" customHeight="1" x14ac:dyDescent="0.25">
      <c r="B50" s="38"/>
      <c r="C50" s="39"/>
      <c r="D50" s="38"/>
      <c r="E50" s="39"/>
      <c r="F50" s="38"/>
      <c r="G50" s="39"/>
      <c r="H50" s="38"/>
      <c r="I50" s="39"/>
    </row>
    <row r="51" spans="1:20" s="10" customFormat="1" ht="15" customHeight="1" x14ac:dyDescent="0.25">
      <c r="B51" s="38"/>
      <c r="C51" s="39"/>
      <c r="D51" s="38"/>
      <c r="E51" s="39"/>
      <c r="F51" s="38"/>
      <c r="G51" s="39"/>
      <c r="H51" s="38"/>
      <c r="I51" s="39"/>
    </row>
    <row r="52" spans="1:20" s="10" customFormat="1" ht="15" customHeight="1" x14ac:dyDescent="0.25">
      <c r="B52" s="38"/>
      <c r="C52" s="39"/>
      <c r="D52" s="38"/>
      <c r="E52" s="39"/>
      <c r="F52" s="38"/>
      <c r="G52" s="39"/>
      <c r="H52" s="38"/>
      <c r="I52" s="39"/>
    </row>
    <row r="53" spans="1:20" s="10" customFormat="1" ht="15" customHeight="1" x14ac:dyDescent="0.25">
      <c r="B53" s="38"/>
      <c r="C53" s="39"/>
      <c r="D53" s="38"/>
      <c r="E53" s="39"/>
      <c r="F53" s="38"/>
      <c r="G53" s="39"/>
      <c r="H53" s="38"/>
      <c r="I53" s="39"/>
    </row>
    <row r="54" spans="1:20" s="10" customFormat="1" ht="15" customHeight="1" x14ac:dyDescent="0.25">
      <c r="B54" s="38"/>
      <c r="C54" s="39"/>
      <c r="D54" s="38"/>
      <c r="E54" s="39"/>
      <c r="F54" s="38"/>
      <c r="G54" s="39"/>
      <c r="H54" s="38"/>
      <c r="I54" s="39"/>
    </row>
    <row r="55" spans="1:20" s="10" customFormat="1" ht="15" customHeight="1" x14ac:dyDescent="0.25">
      <c r="B55" s="38"/>
      <c r="C55" s="39"/>
      <c r="D55" s="38"/>
      <c r="E55" s="39"/>
      <c r="F55" s="38"/>
      <c r="G55" s="39"/>
      <c r="H55" s="38"/>
      <c r="I55" s="39"/>
    </row>
    <row r="56" spans="1:20" s="10" customFormat="1" ht="15" customHeight="1" x14ac:dyDescent="0.25">
      <c r="B56" s="38"/>
      <c r="C56" s="39"/>
      <c r="D56" s="38"/>
      <c r="E56" s="39"/>
      <c r="F56" s="38"/>
      <c r="G56" s="39"/>
      <c r="H56" s="38"/>
      <c r="I56" s="39"/>
      <c r="P56" s="24"/>
    </row>
    <row r="57" spans="1:20" s="10" customFormat="1" ht="15" customHeight="1" x14ac:dyDescent="0.25">
      <c r="B57" s="149" t="str">
        <f>+Texte!A77</f>
        <v>Fin</v>
      </c>
      <c r="C57" s="285"/>
      <c r="D57" s="149" t="str">
        <f>+B57</f>
        <v>Fin</v>
      </c>
      <c r="E57" s="285"/>
      <c r="F57" s="149" t="str">
        <f>+D57</f>
        <v>Fin</v>
      </c>
      <c r="G57" s="285"/>
      <c r="H57" s="149" t="str">
        <f>+F57</f>
        <v>Fin</v>
      </c>
      <c r="I57" s="285"/>
      <c r="P57" s="24"/>
    </row>
    <row r="58" spans="1:20" s="5" customFormat="1" ht="13.8" x14ac:dyDescent="0.25">
      <c r="B58" s="12" t="str">
        <f>+Texte!A10</f>
        <v>Total entrée</v>
      </c>
      <c r="C58" s="278">
        <f>IF(SUM(C13:C57)=0,0,SUM(C13:C56)-C57)</f>
        <v>0</v>
      </c>
      <c r="D58" s="12" t="str">
        <f>+B58</f>
        <v>Total entrée</v>
      </c>
      <c r="E58" s="279">
        <f>IF(SUM(E13:E57)=0,0,SUM(E13:E56)-E57)</f>
        <v>0</v>
      </c>
      <c r="F58" s="12" t="str">
        <f>+D58</f>
        <v>Total entrée</v>
      </c>
      <c r="G58" s="279">
        <f>IF(SUM(G13:G57)=0,0,SUM(G13:G56)-G57)</f>
        <v>0</v>
      </c>
      <c r="H58" s="12" t="str">
        <f>+F58</f>
        <v>Total entrée</v>
      </c>
      <c r="I58" s="278">
        <f>IF(SUM(I13:I57)=0,0,SUM(I13:I56)-I57)</f>
        <v>0</v>
      </c>
      <c r="P58" s="10"/>
      <c r="Q58" s="10"/>
      <c r="R58" s="10"/>
      <c r="S58" s="10"/>
      <c r="T58" s="10"/>
    </row>
    <row r="59" spans="1:20" s="5" customFormat="1" ht="3" customHeight="1" x14ac:dyDescent="0.25">
      <c r="B59" s="7"/>
      <c r="C59" s="155"/>
      <c r="D59" s="7"/>
      <c r="E59" s="7"/>
      <c r="F59" s="7"/>
      <c r="G59" s="7"/>
      <c r="H59" s="7"/>
      <c r="I59" s="7"/>
    </row>
    <row r="60" spans="1:20" ht="18" customHeight="1" x14ac:dyDescent="0.25">
      <c r="B60" s="301" t="str">
        <f>+Texte!A13</f>
        <v>Tous les aliments utilisés doivent être saisis.</v>
      </c>
      <c r="C60" s="7"/>
      <c r="D60" s="7"/>
      <c r="E60" s="7"/>
      <c r="F60" s="7"/>
      <c r="G60" s="7"/>
      <c r="H60" s="7"/>
      <c r="P60" s="5"/>
      <c r="Q60" s="5"/>
      <c r="R60" s="5"/>
      <c r="S60" s="5"/>
      <c r="T60" s="5"/>
    </row>
    <row r="61" spans="1:20" s="5" customFormat="1" ht="3" customHeight="1" x14ac:dyDescent="0.25">
      <c r="A61" s="4"/>
      <c r="J61" s="4"/>
      <c r="P61" s="4"/>
      <c r="Q61" s="4"/>
      <c r="R61" s="4"/>
      <c r="S61" s="4"/>
      <c r="T61" s="4"/>
    </row>
    <row r="62" spans="1:20" ht="21" customHeight="1" x14ac:dyDescent="0.25">
      <c r="A62" s="5"/>
      <c r="B62" s="13" t="str">
        <f>+Texte!A30</f>
        <v>Organisation de contrôle, Date:</v>
      </c>
      <c r="C62" s="14"/>
      <c r="D62" s="14"/>
      <c r="E62" s="14"/>
      <c r="F62" s="14" t="str">
        <f>+Texte!A31</f>
        <v>Signature:</v>
      </c>
      <c r="G62" s="14"/>
      <c r="H62" s="14"/>
      <c r="I62" s="15"/>
      <c r="J62" s="5"/>
      <c r="P62" s="5"/>
      <c r="Q62" s="5"/>
      <c r="R62" s="5"/>
      <c r="S62" s="5"/>
      <c r="T62" s="5"/>
    </row>
    <row r="63" spans="1:20" ht="7.65" customHeight="1" x14ac:dyDescent="0.25"/>
    <row r="64" spans="1:20" ht="21" customHeight="1" x14ac:dyDescent="0.25">
      <c r="B64" s="13" t="str">
        <f>+Texte!A32</f>
        <v>Exploitant, Date:</v>
      </c>
      <c r="C64" s="14"/>
      <c r="D64" s="14"/>
      <c r="E64" s="14"/>
      <c r="F64" s="14" t="str">
        <f>+F62</f>
        <v>Signature:</v>
      </c>
      <c r="G64" s="14"/>
      <c r="H64" s="14"/>
      <c r="I64" s="15"/>
    </row>
    <row r="65" spans="2:8" ht="5.4" customHeight="1" x14ac:dyDescent="0.25">
      <c r="F65" s="11"/>
      <c r="G65" s="11"/>
    </row>
    <row r="72" spans="2:8" x14ac:dyDescent="0.25">
      <c r="B72" s="299">
        <v>1</v>
      </c>
      <c r="D72" s="299">
        <v>1</v>
      </c>
      <c r="F72" s="299">
        <v>1</v>
      </c>
      <c r="H72" s="299">
        <v>1</v>
      </c>
    </row>
  </sheetData>
  <sheetProtection password="80C7" sheet="1" objects="1" scenarios="1"/>
  <phoneticPr fontId="0" type="noConversion"/>
  <pageMargins left="0.51181102362204722" right="0.27559055118110237" top="0.31496062992125984" bottom="0.31496062992125984" header="0.11811023622047245" footer="0.19685039370078741"/>
  <pageSetup paperSize="9" scale="83" fitToWidth="9" orientation="portrait" horizontalDpi="4294967292" r:id="rId1"/>
  <headerFooter alignWithMargins="0">
    <oddFooter>&amp;L&amp;"Arial,Fett"&amp;11AGRIDEA &amp;"Arial,Standard"&amp;9Linear, Version 2.6&amp;C&amp;9&amp;F&amp;R&amp;"Arial,Standard"&amp;9&amp;D / 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4</xdr:row>
                    <xdr:rowOff>7620</xdr:rowOff>
                  </from>
                  <to>
                    <xdr:col>3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locked="0" defaultSize="0" print="0" autoFill="0" autoLine="0" autoPict="0">
                <anchor moveWithCells="1">
                  <from>
                    <xdr:col>3</xdr:col>
                    <xdr:colOff>0</xdr:colOff>
                    <xdr:row>4</xdr:row>
                    <xdr:rowOff>7620</xdr:rowOff>
                  </from>
                  <to>
                    <xdr:col>5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Drop Down 5">
              <controlPr locked="0" defaultSize="0" print="0" autoFill="0" autoLine="0" autoPict="0">
                <anchor moveWithCells="1">
                  <from>
                    <xdr:col>5</xdr:col>
                    <xdr:colOff>0</xdr:colOff>
                    <xdr:row>4</xdr:row>
                    <xdr:rowOff>7620</xdr:rowOff>
                  </from>
                  <to>
                    <xdr:col>7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Drop Down 6">
              <controlPr locked="0" defaultSize="0" print="0" autoFill="0" autoLine="0" autoPict="0">
                <anchor moveWithCells="1">
                  <from>
                    <xdr:col>7</xdr:col>
                    <xdr:colOff>0</xdr:colOff>
                    <xdr:row>4</xdr:row>
                    <xdr:rowOff>7620</xdr:rowOff>
                  </from>
                  <to>
                    <xdr:col>9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B1:J72"/>
  <sheetViews>
    <sheetView showGridLines="0" showRowColHeaders="0" workbookViewId="0">
      <pane ySplit="12" topLeftCell="A13" activePane="bottomLeft" state="frozen"/>
      <selection activeCell="F70" sqref="F70"/>
      <selection pane="bottomLeft" activeCell="B6" sqref="B6"/>
    </sheetView>
  </sheetViews>
  <sheetFormatPr baseColWidth="10" defaultColWidth="11.44140625" defaultRowHeight="13.2" x14ac:dyDescent="0.25"/>
  <cols>
    <col min="1" max="1" width="1.44140625" style="4" customWidth="1"/>
    <col min="2" max="9" width="12.5546875" style="4" customWidth="1"/>
    <col min="10" max="10" width="1.44140625" style="4" customWidth="1"/>
    <col min="11" max="16384" width="11.44140625" style="4"/>
  </cols>
  <sheetData>
    <row r="1" spans="2:9" ht="43.65" customHeight="1" x14ac:dyDescent="0.25">
      <c r="D1" s="42" t="str">
        <f>Linear!D1</f>
        <v>Suisse-Bilanz: Correction linéaire</v>
      </c>
      <c r="I1" s="43" t="str">
        <f>"B2: "&amp;Texte!A3</f>
        <v>B2: Entrée aliments</v>
      </c>
    </row>
    <row r="2" spans="2:9" ht="13.8" x14ac:dyDescent="0.25">
      <c r="B2" s="289" t="str">
        <f>Linear!B3 &amp; IF(Linear!C3=0,"",Linear!C3)</f>
        <v xml:space="preserve">No cantonal:    </v>
      </c>
      <c r="C2" s="288"/>
      <c r="F2" s="290" t="str">
        <f>Linear!B4 &amp;IF(Linear!C4=0,"",Linear!C5 &amp; " " &amp;Linear!C4)</f>
        <v xml:space="preserve">Nom:    </v>
      </c>
      <c r="H2" s="29"/>
    </row>
    <row r="4" spans="2:9" ht="13.8" x14ac:dyDescent="0.25">
      <c r="B4" s="49" t="str">
        <f>+'B1'!B4</f>
        <v>Animaux</v>
      </c>
      <c r="C4" s="50"/>
      <c r="D4" s="49" t="str">
        <f>+B4</f>
        <v>Animaux</v>
      </c>
      <c r="E4" s="50"/>
      <c r="F4" s="49" t="str">
        <f>+D4</f>
        <v>Animaux</v>
      </c>
      <c r="G4" s="50"/>
      <c r="H4" s="49" t="str">
        <f>+F4</f>
        <v>Animaux</v>
      </c>
      <c r="I4" s="50"/>
    </row>
    <row r="5" spans="2:9" s="8" customFormat="1" ht="17.399999999999999" x14ac:dyDescent="0.3">
      <c r="B5" s="116" t="str">
        <f>IF(B72=1,Texte!A20,IF(B72=2,Texte!A21,IF(B72=3,Texte!A22,IF(B72=4,Texte!A23,IF(B72=5,Texte!A24)))))</f>
        <v>Porcs à l'engrais</v>
      </c>
      <c r="C5" s="57"/>
      <c r="D5" s="117" t="str">
        <f>IF(D72=1,Texte!A20,IF(D72=2,Texte!A21,IF(D72=3,Texte!A22,IF(D72=4,Texte!A23,IF(D72=5,Texte!A24)))))</f>
        <v>Porcs à l'engrais</v>
      </c>
      <c r="E5" s="57"/>
      <c r="F5" s="118" t="str">
        <f>IF(F72=1,Texte!A20,IF(F72=2,Texte!A21,IF(F72=3,Texte!A22,IF(F72=4,Texte!A23,IF(F72=5,Texte!A24)))))</f>
        <v>Porcs à l'engrais</v>
      </c>
      <c r="G5" s="58"/>
      <c r="H5" s="117" t="str">
        <f>IF(H72=1,Texte!A20,IF(H72=2,Texte!A21,IF(H72=3,Texte!A22,IF(H72=4,Texte!A23,IF(H72=5,Texte!A24)))))</f>
        <v>Porcs à l'engrais</v>
      </c>
      <c r="I5" s="57"/>
    </row>
    <row r="6" spans="2:9" s="7" customFormat="1" ht="13.8" x14ac:dyDescent="0.25">
      <c r="B6" s="119"/>
      <c r="C6" s="59"/>
      <c r="D6" s="119"/>
      <c r="E6" s="59"/>
      <c r="F6" s="119"/>
      <c r="G6" s="59"/>
      <c r="H6" s="119"/>
      <c r="I6" s="59"/>
    </row>
    <row r="7" spans="2:9" s="19" customFormat="1" ht="15" x14ac:dyDescent="0.25">
      <c r="B7" s="31" t="str">
        <f>+'B1'!B7</f>
        <v>MS en %</v>
      </c>
      <c r="C7" s="120"/>
      <c r="D7" s="31" t="str">
        <f>+B7</f>
        <v>MS en %</v>
      </c>
      <c r="E7" s="120"/>
      <c r="F7" s="31" t="str">
        <f>+D7</f>
        <v>MS en %</v>
      </c>
      <c r="G7" s="120"/>
      <c r="H7" s="31" t="str">
        <f>+F7</f>
        <v>MS en %</v>
      </c>
      <c r="I7" s="120"/>
    </row>
    <row r="8" spans="2:9" s="19" customFormat="1" ht="15" x14ac:dyDescent="0.25">
      <c r="B8" s="46" t="str">
        <f>+'B1'!B8</f>
        <v>par kg d'aliment</v>
      </c>
      <c r="C8" s="47"/>
      <c r="D8" s="46" t="str">
        <f>+B8</f>
        <v>par kg d'aliment</v>
      </c>
      <c r="E8" s="47"/>
      <c r="F8" s="46" t="str">
        <f>+D8</f>
        <v>par kg d'aliment</v>
      </c>
      <c r="G8" s="47"/>
      <c r="H8" s="46" t="str">
        <f>+F8</f>
        <v>par kg d'aliment</v>
      </c>
      <c r="I8" s="47"/>
    </row>
    <row r="9" spans="2:9" ht="13.8" x14ac:dyDescent="0.25">
      <c r="B9" s="33" t="str">
        <f>IF(B72=5,Texte!A26,Texte!A27)</f>
        <v>MJ EDP/EMV</v>
      </c>
      <c r="C9" s="121"/>
      <c r="D9" s="33" t="str">
        <f>IF(D72=5,Texte!A26,Texte!A27)</f>
        <v>MJ EDP/EMV</v>
      </c>
      <c r="E9" s="121"/>
      <c r="F9" s="33" t="str">
        <f>IF(F72=5,Texte!A26,Texte!A27)</f>
        <v>MJ EDP/EMV</v>
      </c>
      <c r="G9" s="121"/>
      <c r="H9" s="33" t="str">
        <f>IF(H72=5,Texte!A26,Texte!A27)</f>
        <v>MJ EDP/EMV</v>
      </c>
      <c r="I9" s="121"/>
    </row>
    <row r="10" spans="2:9" s="9" customFormat="1" ht="13.8" x14ac:dyDescent="0.25">
      <c r="B10" s="33" t="str">
        <f>+'B1'!B10</f>
        <v>g MA</v>
      </c>
      <c r="C10" s="122"/>
      <c r="D10" s="33" t="str">
        <f>'B1'!B10</f>
        <v>g MA</v>
      </c>
      <c r="E10" s="122"/>
      <c r="F10" s="33" t="str">
        <f>'B1'!B10</f>
        <v>g MA</v>
      </c>
      <c r="G10" s="122"/>
      <c r="H10" s="33" t="str">
        <f>'B1'!B10</f>
        <v>g MA</v>
      </c>
      <c r="I10" s="122"/>
    </row>
    <row r="11" spans="2:9" s="9" customFormat="1" ht="13.8" x14ac:dyDescent="0.25">
      <c r="B11" s="35" t="str">
        <f>+'B1'!B11</f>
        <v>g P</v>
      </c>
      <c r="C11" s="123"/>
      <c r="D11" s="35" t="str">
        <f>'B1'!B11</f>
        <v>g P</v>
      </c>
      <c r="E11" s="123"/>
      <c r="F11" s="35" t="str">
        <f>'B1'!B11</f>
        <v>g P</v>
      </c>
      <c r="G11" s="123"/>
      <c r="H11" s="35" t="str">
        <f>'B1'!B11</f>
        <v>g P</v>
      </c>
      <c r="I11" s="123"/>
    </row>
    <row r="12" spans="2:9" ht="13.8" x14ac:dyDescent="0.25">
      <c r="B12" s="21" t="str">
        <f>+'B1'!B12</f>
        <v>Date</v>
      </c>
      <c r="C12" s="22" t="str">
        <f>+'B1'!C12</f>
        <v>kg aliment</v>
      </c>
      <c r="D12" s="21" t="str">
        <f t="shared" ref="D12:I12" si="0">+B12</f>
        <v>Date</v>
      </c>
      <c r="E12" s="22" t="str">
        <f t="shared" si="0"/>
        <v>kg aliment</v>
      </c>
      <c r="F12" s="21" t="str">
        <f t="shared" si="0"/>
        <v>Date</v>
      </c>
      <c r="G12" s="22" t="str">
        <f t="shared" si="0"/>
        <v>kg aliment</v>
      </c>
      <c r="H12" s="21" t="str">
        <f t="shared" si="0"/>
        <v>Date</v>
      </c>
      <c r="I12" s="22" t="str">
        <f t="shared" si="0"/>
        <v>kg aliment</v>
      </c>
    </row>
    <row r="13" spans="2:9" s="9" customFormat="1" ht="15" customHeight="1" x14ac:dyDescent="0.25">
      <c r="B13" s="151" t="str">
        <f>+'B1'!B13</f>
        <v>Début</v>
      </c>
      <c r="C13" s="284"/>
      <c r="D13" s="151" t="str">
        <f>+B13</f>
        <v>Début</v>
      </c>
      <c r="E13" s="284"/>
      <c r="F13" s="151" t="str">
        <f>+D13</f>
        <v>Début</v>
      </c>
      <c r="G13" s="284"/>
      <c r="H13" s="151" t="str">
        <f>+F13</f>
        <v>Début</v>
      </c>
      <c r="I13" s="284"/>
    </row>
    <row r="14" spans="2:9" s="9" customFormat="1" ht="15" customHeight="1" x14ac:dyDescent="0.25">
      <c r="B14" s="38"/>
      <c r="C14" s="39"/>
      <c r="D14" s="38"/>
      <c r="E14" s="39"/>
      <c r="F14" s="38"/>
      <c r="G14" s="39"/>
      <c r="H14" s="38"/>
      <c r="I14" s="39"/>
    </row>
    <row r="15" spans="2:9" s="9" customFormat="1" ht="15" customHeight="1" x14ac:dyDescent="0.25">
      <c r="B15" s="38"/>
      <c r="C15" s="39"/>
      <c r="D15" s="38"/>
      <c r="E15" s="39"/>
      <c r="F15" s="38"/>
      <c r="G15" s="39"/>
      <c r="H15" s="38"/>
      <c r="I15" s="39"/>
    </row>
    <row r="16" spans="2:9" s="9" customFormat="1" ht="15" customHeight="1" x14ac:dyDescent="0.25">
      <c r="B16" s="38"/>
      <c r="C16" s="39"/>
      <c r="D16" s="38"/>
      <c r="E16" s="39"/>
      <c r="F16" s="38"/>
      <c r="G16" s="39"/>
      <c r="H16" s="38"/>
      <c r="I16" s="39"/>
    </row>
    <row r="17" spans="2:9" s="9" customFormat="1" ht="15" customHeight="1" x14ac:dyDescent="0.25">
      <c r="B17" s="38"/>
      <c r="C17" s="39"/>
      <c r="D17" s="38"/>
      <c r="E17" s="39"/>
      <c r="F17" s="38"/>
      <c r="G17" s="39"/>
      <c r="H17" s="38"/>
      <c r="I17" s="39"/>
    </row>
    <row r="18" spans="2:9" s="9" customFormat="1" ht="15" customHeight="1" x14ac:dyDescent="0.25">
      <c r="B18" s="38"/>
      <c r="C18" s="39"/>
      <c r="D18" s="38"/>
      <c r="E18" s="39"/>
      <c r="F18" s="38"/>
      <c r="G18" s="39"/>
      <c r="H18" s="38"/>
      <c r="I18" s="39"/>
    </row>
    <row r="19" spans="2:9" s="9" customFormat="1" ht="15" customHeight="1" x14ac:dyDescent="0.25">
      <c r="B19" s="38"/>
      <c r="C19" s="39"/>
      <c r="D19" s="38"/>
      <c r="E19" s="39"/>
      <c r="F19" s="38"/>
      <c r="G19" s="39"/>
      <c r="H19" s="38"/>
      <c r="I19" s="39"/>
    </row>
    <row r="20" spans="2:9" s="9" customFormat="1" ht="15" customHeight="1" x14ac:dyDescent="0.25">
      <c r="B20" s="38"/>
      <c r="C20" s="39"/>
      <c r="D20" s="38"/>
      <c r="E20" s="39"/>
      <c r="F20" s="38"/>
      <c r="G20" s="39"/>
      <c r="H20" s="38"/>
      <c r="I20" s="39"/>
    </row>
    <row r="21" spans="2:9" s="9" customFormat="1" ht="15" customHeight="1" x14ac:dyDescent="0.25">
      <c r="B21" s="38"/>
      <c r="C21" s="39"/>
      <c r="D21" s="38"/>
      <c r="E21" s="39"/>
      <c r="F21" s="38"/>
      <c r="G21" s="39"/>
      <c r="H21" s="38"/>
      <c r="I21" s="39"/>
    </row>
    <row r="22" spans="2:9" s="9" customFormat="1" ht="15" customHeight="1" x14ac:dyDescent="0.25">
      <c r="B22" s="38"/>
      <c r="C22" s="39"/>
      <c r="D22" s="38"/>
      <c r="E22" s="39"/>
      <c r="F22" s="38"/>
      <c r="G22" s="39"/>
      <c r="H22" s="38"/>
      <c r="I22" s="39"/>
    </row>
    <row r="23" spans="2:9" s="9" customFormat="1" ht="15" customHeight="1" x14ac:dyDescent="0.25">
      <c r="B23" s="38"/>
      <c r="C23" s="39"/>
      <c r="D23" s="38"/>
      <c r="E23" s="39"/>
      <c r="F23" s="38"/>
      <c r="G23" s="39"/>
      <c r="H23" s="38"/>
      <c r="I23" s="39"/>
    </row>
    <row r="24" spans="2:9" s="9" customFormat="1" ht="15" customHeight="1" x14ac:dyDescent="0.25">
      <c r="B24" s="38"/>
      <c r="C24" s="39"/>
      <c r="D24" s="38"/>
      <c r="E24" s="39"/>
      <c r="F24" s="38"/>
      <c r="G24" s="39"/>
      <c r="H24" s="38"/>
      <c r="I24" s="39"/>
    </row>
    <row r="25" spans="2:9" s="9" customFormat="1" ht="15" customHeight="1" x14ac:dyDescent="0.25">
      <c r="B25" s="38"/>
      <c r="C25" s="39"/>
      <c r="D25" s="38"/>
      <c r="E25" s="39"/>
      <c r="F25" s="38"/>
      <c r="G25" s="39"/>
      <c r="H25" s="38"/>
      <c r="I25" s="39"/>
    </row>
    <row r="26" spans="2:9" s="9" customFormat="1" ht="15" customHeight="1" x14ac:dyDescent="0.25">
      <c r="B26" s="38"/>
      <c r="C26" s="39"/>
      <c r="D26" s="38"/>
      <c r="E26" s="39"/>
      <c r="F26" s="38"/>
      <c r="G26" s="39"/>
      <c r="H26" s="38"/>
      <c r="I26" s="39"/>
    </row>
    <row r="27" spans="2:9" s="9" customFormat="1" ht="15" customHeight="1" x14ac:dyDescent="0.25">
      <c r="B27" s="38"/>
      <c r="C27" s="39"/>
      <c r="D27" s="38"/>
      <c r="E27" s="39"/>
      <c r="F27" s="38"/>
      <c r="G27" s="39"/>
      <c r="H27" s="38"/>
      <c r="I27" s="39"/>
    </row>
    <row r="28" spans="2:9" s="9" customFormat="1" ht="15" customHeight="1" x14ac:dyDescent="0.25">
      <c r="B28" s="38"/>
      <c r="C28" s="39"/>
      <c r="D28" s="38"/>
      <c r="E28" s="39"/>
      <c r="F28" s="38"/>
      <c r="G28" s="39"/>
      <c r="H28" s="38"/>
      <c r="I28" s="39"/>
    </row>
    <row r="29" spans="2:9" s="9" customFormat="1" ht="15" customHeight="1" x14ac:dyDescent="0.25">
      <c r="B29" s="38"/>
      <c r="C29" s="39"/>
      <c r="D29" s="38"/>
      <c r="E29" s="39"/>
      <c r="F29" s="38"/>
      <c r="G29" s="39"/>
      <c r="H29" s="38"/>
      <c r="I29" s="39"/>
    </row>
    <row r="30" spans="2:9" s="9" customFormat="1" ht="15" customHeight="1" x14ac:dyDescent="0.25">
      <c r="B30" s="38"/>
      <c r="C30" s="39"/>
      <c r="D30" s="38"/>
      <c r="E30" s="39"/>
      <c r="F30" s="38"/>
      <c r="G30" s="39"/>
      <c r="H30" s="38"/>
      <c r="I30" s="39"/>
    </row>
    <row r="31" spans="2:9" s="9" customFormat="1" ht="15" customHeight="1" x14ac:dyDescent="0.25">
      <c r="B31" s="38"/>
      <c r="C31" s="39"/>
      <c r="D31" s="38"/>
      <c r="E31" s="39"/>
      <c r="F31" s="38"/>
      <c r="G31" s="39"/>
      <c r="H31" s="38"/>
      <c r="I31" s="39"/>
    </row>
    <row r="32" spans="2:9" s="9" customFormat="1" ht="15" customHeight="1" x14ac:dyDescent="0.25">
      <c r="B32" s="38"/>
      <c r="C32" s="39"/>
      <c r="D32" s="38"/>
      <c r="E32" s="39"/>
      <c r="F32" s="38"/>
      <c r="G32" s="39"/>
      <c r="H32" s="38"/>
      <c r="I32" s="39"/>
    </row>
    <row r="33" spans="2:9" s="9" customFormat="1" ht="15" customHeight="1" x14ac:dyDescent="0.25">
      <c r="B33" s="38"/>
      <c r="C33" s="39"/>
      <c r="D33" s="38"/>
      <c r="E33" s="39"/>
      <c r="F33" s="38"/>
      <c r="G33" s="39"/>
      <c r="H33" s="38"/>
      <c r="I33" s="39"/>
    </row>
    <row r="34" spans="2:9" s="9" customFormat="1" ht="15" customHeight="1" x14ac:dyDescent="0.25">
      <c r="B34" s="38"/>
      <c r="C34" s="39"/>
      <c r="D34" s="38"/>
      <c r="E34" s="39"/>
      <c r="F34" s="38"/>
      <c r="G34" s="39"/>
      <c r="H34" s="38"/>
      <c r="I34" s="39"/>
    </row>
    <row r="35" spans="2:9" s="9" customFormat="1" ht="15" customHeight="1" x14ac:dyDescent="0.25">
      <c r="B35" s="38"/>
      <c r="C35" s="39"/>
      <c r="D35" s="38"/>
      <c r="E35" s="39"/>
      <c r="F35" s="38"/>
      <c r="G35" s="39"/>
      <c r="H35" s="38"/>
      <c r="I35" s="39"/>
    </row>
    <row r="36" spans="2:9" s="9" customFormat="1" ht="15" customHeight="1" x14ac:dyDescent="0.25">
      <c r="B36" s="38"/>
      <c r="C36" s="39"/>
      <c r="D36" s="38"/>
      <c r="E36" s="39"/>
      <c r="F36" s="38"/>
      <c r="G36" s="39"/>
      <c r="H36" s="38"/>
      <c r="I36" s="39"/>
    </row>
    <row r="37" spans="2:9" s="9" customFormat="1" ht="15" customHeight="1" x14ac:dyDescent="0.25">
      <c r="B37" s="38"/>
      <c r="C37" s="39"/>
      <c r="D37" s="38"/>
      <c r="E37" s="39"/>
      <c r="F37" s="38"/>
      <c r="G37" s="39"/>
      <c r="H37" s="38"/>
      <c r="I37" s="39"/>
    </row>
    <row r="38" spans="2:9" s="9" customFormat="1" ht="15" customHeight="1" x14ac:dyDescent="0.25">
      <c r="B38" s="38"/>
      <c r="C38" s="39"/>
      <c r="D38" s="38"/>
      <c r="E38" s="39"/>
      <c r="F38" s="38"/>
      <c r="G38" s="39"/>
      <c r="H38" s="38"/>
      <c r="I38" s="39"/>
    </row>
    <row r="39" spans="2:9" s="9" customFormat="1" ht="15" customHeight="1" x14ac:dyDescent="0.25">
      <c r="B39" s="38"/>
      <c r="C39" s="39"/>
      <c r="D39" s="38"/>
      <c r="E39" s="39"/>
      <c r="F39" s="38"/>
      <c r="G39" s="39"/>
      <c r="H39" s="38"/>
      <c r="I39" s="39"/>
    </row>
    <row r="40" spans="2:9" s="9" customFormat="1" ht="15" customHeight="1" x14ac:dyDescent="0.25">
      <c r="B40" s="38"/>
      <c r="C40" s="39"/>
      <c r="D40" s="38"/>
      <c r="E40" s="39"/>
      <c r="F40" s="38"/>
      <c r="G40" s="39"/>
      <c r="H40" s="38"/>
      <c r="I40" s="39"/>
    </row>
    <row r="41" spans="2:9" s="9" customFormat="1" ht="15" customHeight="1" x14ac:dyDescent="0.25">
      <c r="B41" s="38"/>
      <c r="C41" s="39"/>
      <c r="D41" s="38"/>
      <c r="E41" s="39"/>
      <c r="F41" s="38"/>
      <c r="G41" s="39"/>
      <c r="H41" s="38"/>
      <c r="I41" s="39"/>
    </row>
    <row r="42" spans="2:9" s="9" customFormat="1" ht="15" customHeight="1" x14ac:dyDescent="0.25">
      <c r="B42" s="38"/>
      <c r="C42" s="39"/>
      <c r="D42" s="38"/>
      <c r="E42" s="39"/>
      <c r="F42" s="38"/>
      <c r="G42" s="39"/>
      <c r="H42" s="38"/>
      <c r="I42" s="39"/>
    </row>
    <row r="43" spans="2:9" s="9" customFormat="1" ht="15" customHeight="1" x14ac:dyDescent="0.25">
      <c r="B43" s="38"/>
      <c r="C43" s="39"/>
      <c r="D43" s="38"/>
      <c r="E43" s="39"/>
      <c r="F43" s="38"/>
      <c r="G43" s="39"/>
      <c r="H43" s="38"/>
      <c r="I43" s="39"/>
    </row>
    <row r="44" spans="2:9" s="9" customFormat="1" ht="15" customHeight="1" x14ac:dyDescent="0.25">
      <c r="B44" s="38"/>
      <c r="C44" s="39"/>
      <c r="D44" s="38"/>
      <c r="E44" s="39"/>
      <c r="F44" s="38"/>
      <c r="G44" s="39"/>
      <c r="H44" s="38"/>
      <c r="I44" s="39"/>
    </row>
    <row r="45" spans="2:9" s="9" customFormat="1" ht="15" customHeight="1" x14ac:dyDescent="0.25">
      <c r="B45" s="38"/>
      <c r="C45" s="39"/>
      <c r="D45" s="38"/>
      <c r="E45" s="39"/>
      <c r="F45" s="38"/>
      <c r="G45" s="39"/>
      <c r="H45" s="38"/>
      <c r="I45" s="39"/>
    </row>
    <row r="46" spans="2:9" s="9" customFormat="1" ht="15" customHeight="1" x14ac:dyDescent="0.25">
      <c r="B46" s="38"/>
      <c r="C46" s="39"/>
      <c r="D46" s="38"/>
      <c r="E46" s="39"/>
      <c r="F46" s="38"/>
      <c r="G46" s="39"/>
      <c r="H46" s="38"/>
      <c r="I46" s="39"/>
    </row>
    <row r="47" spans="2:9" s="9" customFormat="1" ht="15" customHeight="1" x14ac:dyDescent="0.25">
      <c r="B47" s="38"/>
      <c r="C47" s="39"/>
      <c r="D47" s="38"/>
      <c r="E47" s="39"/>
      <c r="F47" s="38"/>
      <c r="G47" s="39"/>
      <c r="H47" s="38"/>
      <c r="I47" s="39"/>
    </row>
    <row r="48" spans="2:9" s="9" customFormat="1" ht="15" customHeight="1" x14ac:dyDescent="0.25">
      <c r="B48" s="38"/>
      <c r="C48" s="39"/>
      <c r="D48" s="38"/>
      <c r="E48" s="39"/>
      <c r="F48" s="38"/>
      <c r="G48" s="39"/>
      <c r="H48" s="38"/>
      <c r="I48" s="39"/>
    </row>
    <row r="49" spans="2:9" s="9" customFormat="1" ht="15" customHeight="1" x14ac:dyDescent="0.25">
      <c r="B49" s="38"/>
      <c r="C49" s="39"/>
      <c r="D49" s="38"/>
      <c r="E49" s="39"/>
      <c r="F49" s="38"/>
      <c r="G49" s="39"/>
      <c r="H49" s="38"/>
      <c r="I49" s="39"/>
    </row>
    <row r="50" spans="2:9" s="9" customFormat="1" ht="15" customHeight="1" x14ac:dyDescent="0.25">
      <c r="B50" s="38"/>
      <c r="C50" s="39"/>
      <c r="D50" s="38"/>
      <c r="E50" s="39"/>
      <c r="F50" s="38"/>
      <c r="G50" s="39"/>
      <c r="H50" s="38"/>
      <c r="I50" s="39"/>
    </row>
    <row r="51" spans="2:9" s="9" customFormat="1" ht="15" customHeight="1" x14ac:dyDescent="0.25">
      <c r="B51" s="38"/>
      <c r="C51" s="39"/>
      <c r="D51" s="38"/>
      <c r="E51" s="39"/>
      <c r="F51" s="38"/>
      <c r="G51" s="39"/>
      <c r="H51" s="38"/>
      <c r="I51" s="39"/>
    </row>
    <row r="52" spans="2:9" s="9" customFormat="1" ht="15" customHeight="1" x14ac:dyDescent="0.25">
      <c r="B52" s="38"/>
      <c r="C52" s="39"/>
      <c r="D52" s="38"/>
      <c r="E52" s="39"/>
      <c r="F52" s="38"/>
      <c r="G52" s="39"/>
      <c r="H52" s="38"/>
      <c r="I52" s="39"/>
    </row>
    <row r="53" spans="2:9" s="9" customFormat="1" ht="15" customHeight="1" x14ac:dyDescent="0.25">
      <c r="B53" s="38"/>
      <c r="C53" s="39"/>
      <c r="D53" s="38"/>
      <c r="E53" s="39"/>
      <c r="F53" s="38"/>
      <c r="G53" s="39"/>
      <c r="H53" s="38"/>
      <c r="I53" s="39"/>
    </row>
    <row r="54" spans="2:9" s="9" customFormat="1" ht="15" customHeight="1" x14ac:dyDescent="0.25">
      <c r="B54" s="38"/>
      <c r="C54" s="39"/>
      <c r="D54" s="38"/>
      <c r="E54" s="39"/>
      <c r="F54" s="38"/>
      <c r="G54" s="39"/>
      <c r="H54" s="38"/>
      <c r="I54" s="39"/>
    </row>
    <row r="55" spans="2:9" s="9" customFormat="1" ht="15" customHeight="1" x14ac:dyDescent="0.25">
      <c r="B55" s="38"/>
      <c r="C55" s="39"/>
      <c r="D55" s="38"/>
      <c r="E55" s="39"/>
      <c r="F55" s="38"/>
      <c r="G55" s="39"/>
      <c r="H55" s="38"/>
      <c r="I55" s="39"/>
    </row>
    <row r="56" spans="2:9" s="9" customFormat="1" ht="15" customHeight="1" x14ac:dyDescent="0.25">
      <c r="B56" s="38"/>
      <c r="C56" s="39"/>
      <c r="D56" s="38"/>
      <c r="E56" s="39"/>
      <c r="F56" s="38"/>
      <c r="G56" s="39"/>
      <c r="H56" s="38"/>
      <c r="I56" s="39"/>
    </row>
    <row r="57" spans="2:9" s="9" customFormat="1" ht="15" customHeight="1" x14ac:dyDescent="0.25">
      <c r="B57" s="150" t="str">
        <f>+'B1'!B57</f>
        <v>Fin</v>
      </c>
      <c r="C57" s="286"/>
      <c r="D57" s="150" t="str">
        <f>+B57</f>
        <v>Fin</v>
      </c>
      <c r="E57" s="286"/>
      <c r="F57" s="150" t="str">
        <f>+D57</f>
        <v>Fin</v>
      </c>
      <c r="G57" s="286"/>
      <c r="H57" s="150" t="str">
        <f>+F57</f>
        <v>Fin</v>
      </c>
      <c r="I57" s="285"/>
    </row>
    <row r="58" spans="2:9" s="9" customFormat="1" ht="13.8" x14ac:dyDescent="0.25">
      <c r="B58" s="12" t="str">
        <f>+'B1'!B58</f>
        <v>Total entrée</v>
      </c>
      <c r="C58" s="278">
        <f>IF(SUM(C13:C57)=0,0,SUM(C13:C56)-C57)</f>
        <v>0</v>
      </c>
      <c r="D58" s="12" t="str">
        <f>+B58</f>
        <v>Total entrée</v>
      </c>
      <c r="E58" s="279">
        <f>IF(SUM(E13:E57)=0,0,SUM(E13:E56)-E57)</f>
        <v>0</v>
      </c>
      <c r="F58" s="12" t="str">
        <f>+D58</f>
        <v>Total entrée</v>
      </c>
      <c r="G58" s="278">
        <f>IF(SUM(G13:G57)=0,0,SUM(G13:G56)-G57)</f>
        <v>0</v>
      </c>
      <c r="H58" s="12" t="str">
        <f>+F58</f>
        <v>Total entrée</v>
      </c>
      <c r="I58" s="278">
        <f>IF(SUM(I13:I57)=0,0,SUM(I13:I56)-I57)</f>
        <v>0</v>
      </c>
    </row>
    <row r="59" spans="2:9" s="5" customFormat="1" ht="3" customHeight="1" x14ac:dyDescent="0.2"/>
    <row r="60" spans="2:9" ht="18" customHeight="1" x14ac:dyDescent="0.25">
      <c r="B60" s="301" t="str">
        <f>+'B1'!B60</f>
        <v>Tous les aliments utilisés doivent être saisis.</v>
      </c>
    </row>
    <row r="61" spans="2:9" s="5" customFormat="1" ht="3" customHeight="1" x14ac:dyDescent="0.3">
      <c r="E61" s="6"/>
    </row>
    <row r="62" spans="2:9" ht="21" customHeight="1" x14ac:dyDescent="0.25">
      <c r="B62" s="13" t="str">
        <f>+'B1'!B62</f>
        <v>Organisation de contrôle, Date:</v>
      </c>
      <c r="C62" s="14"/>
      <c r="D62" s="14"/>
      <c r="E62" s="14"/>
      <c r="F62" s="14" t="str">
        <f>+'B1'!F62</f>
        <v>Signature:</v>
      </c>
      <c r="G62" s="14"/>
      <c r="H62" s="14"/>
      <c r="I62" s="15"/>
    </row>
    <row r="63" spans="2:9" ht="7.65" customHeight="1" x14ac:dyDescent="0.25"/>
    <row r="64" spans="2:9" ht="21" customHeight="1" x14ac:dyDescent="0.25">
      <c r="B64" s="13" t="str">
        <f>+'B1'!B64</f>
        <v>Exploitant, Date:</v>
      </c>
      <c r="C64" s="14"/>
      <c r="D64" s="14"/>
      <c r="E64" s="14"/>
      <c r="F64" s="14" t="str">
        <f>+F62</f>
        <v>Signature:</v>
      </c>
      <c r="G64" s="14"/>
      <c r="H64" s="14"/>
      <c r="I64" s="15"/>
    </row>
    <row r="65" spans="2:10" ht="9.9" customHeight="1" x14ac:dyDescent="0.25">
      <c r="F65" s="11"/>
      <c r="G65" s="11"/>
      <c r="J65" s="4" t="s">
        <v>142</v>
      </c>
    </row>
    <row r="72" spans="2:10" x14ac:dyDescent="0.25">
      <c r="B72" s="299">
        <v>1</v>
      </c>
      <c r="D72" s="299">
        <v>1</v>
      </c>
      <c r="F72" s="299">
        <v>1</v>
      </c>
      <c r="H72" s="299">
        <v>1</v>
      </c>
    </row>
  </sheetData>
  <sheetProtection password="80C7" sheet="1" objects="1" scenarios="1"/>
  <phoneticPr fontId="0" type="noConversion"/>
  <pageMargins left="0.51181102362204722" right="0.27559055118110237" top="0.31496062992125984" bottom="0.31496062992125984" header="0.11811023622047245" footer="0.19685039370078741"/>
  <pageSetup paperSize="9" scale="83" fitToWidth="9" orientation="portrait" horizontalDpi="4294967292" r:id="rId1"/>
  <headerFooter alignWithMargins="0">
    <oddFooter>&amp;L&amp;"Arial,Fett"&amp;11AGRIDEA &amp;"Arial,Standard"&amp;9Linear, Version 2.6&amp;C&amp;9&amp;F&amp;R&amp;"Arial,Standard"&amp;9&amp;D / 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4</xdr:row>
                    <xdr:rowOff>7620</xdr:rowOff>
                  </from>
                  <to>
                    <xdr:col>3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Drop Down 7">
              <controlPr locked="0" defaultSize="0" print="0" autoFill="0" autoLine="0" autoPict="0">
                <anchor moveWithCells="1">
                  <from>
                    <xdr:col>3</xdr:col>
                    <xdr:colOff>0</xdr:colOff>
                    <xdr:row>4</xdr:row>
                    <xdr:rowOff>7620</xdr:rowOff>
                  </from>
                  <to>
                    <xdr:col>5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Drop Down 8">
              <controlPr locked="0" defaultSize="0" print="0" autoFill="0" autoLine="0" autoPict="0">
                <anchor moveWithCells="1">
                  <from>
                    <xdr:col>5</xdr:col>
                    <xdr:colOff>0</xdr:colOff>
                    <xdr:row>4</xdr:row>
                    <xdr:rowOff>7620</xdr:rowOff>
                  </from>
                  <to>
                    <xdr:col>7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Drop Down 9">
              <controlPr locked="0" defaultSize="0" print="0" autoFill="0" autoLine="0" autoPict="0">
                <anchor moveWithCells="1">
                  <from>
                    <xdr:col>7</xdr:col>
                    <xdr:colOff>0</xdr:colOff>
                    <xdr:row>4</xdr:row>
                    <xdr:rowOff>7620</xdr:rowOff>
                  </from>
                  <to>
                    <xdr:col>9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Drop Down 10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4</xdr:row>
                    <xdr:rowOff>7620</xdr:rowOff>
                  </from>
                  <to>
                    <xdr:col>3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Drop Down 11">
              <controlPr locked="0" defaultSize="0" print="0" autoFill="0" autoLine="0" autoPict="0">
                <anchor moveWithCells="1">
                  <from>
                    <xdr:col>3</xdr:col>
                    <xdr:colOff>0</xdr:colOff>
                    <xdr:row>4</xdr:row>
                    <xdr:rowOff>7620</xdr:rowOff>
                  </from>
                  <to>
                    <xdr:col>5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Drop Down 12">
              <controlPr locked="0" defaultSize="0" print="0" autoFill="0" autoLine="0" autoPict="0">
                <anchor moveWithCells="1">
                  <from>
                    <xdr:col>5</xdr:col>
                    <xdr:colOff>0</xdr:colOff>
                    <xdr:row>4</xdr:row>
                    <xdr:rowOff>7620</xdr:rowOff>
                  </from>
                  <to>
                    <xdr:col>7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Drop Down 13">
              <controlPr locked="0" defaultSize="0" print="0" autoFill="0" autoLine="0" autoPict="0">
                <anchor moveWithCells="1">
                  <from>
                    <xdr:col>7</xdr:col>
                    <xdr:colOff>0</xdr:colOff>
                    <xdr:row>4</xdr:row>
                    <xdr:rowOff>7620</xdr:rowOff>
                  </from>
                  <to>
                    <xdr:col>9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/>
  <dimension ref="B1:I72"/>
  <sheetViews>
    <sheetView showGridLines="0" showRowColHeaders="0" workbookViewId="0">
      <pane ySplit="12" topLeftCell="A13" activePane="bottomLeft" state="frozen"/>
      <selection activeCell="F70" sqref="F70"/>
      <selection pane="bottomLeft" activeCell="B6" sqref="B6"/>
    </sheetView>
  </sheetViews>
  <sheetFormatPr baseColWidth="10" defaultColWidth="11.44140625" defaultRowHeight="13.2" x14ac:dyDescent="0.25"/>
  <cols>
    <col min="1" max="1" width="1.44140625" style="4" customWidth="1"/>
    <col min="2" max="9" width="12.5546875" style="4" customWidth="1"/>
    <col min="10" max="10" width="1.44140625" style="4" customWidth="1"/>
    <col min="11" max="16384" width="11.44140625" style="4"/>
  </cols>
  <sheetData>
    <row r="1" spans="2:9" ht="43.65" customHeight="1" x14ac:dyDescent="0.25">
      <c r="D1" s="42" t="str">
        <f>Linear!D1</f>
        <v>Suisse-Bilanz: Correction linéaire</v>
      </c>
      <c r="I1" s="43" t="str">
        <f>"B3: "&amp;Texte!A3</f>
        <v>B3: Entrée aliments</v>
      </c>
    </row>
    <row r="2" spans="2:9" ht="13.8" x14ac:dyDescent="0.25">
      <c r="B2" s="289" t="str">
        <f>Linear!B3 &amp; IF(Linear!C3=0,"",Linear!C3)</f>
        <v xml:space="preserve">No cantonal:    </v>
      </c>
      <c r="C2" s="288"/>
      <c r="F2" s="290" t="str">
        <f>Linear!B4 &amp;IF(Linear!C4=0,"",Linear!C5 &amp; " " &amp;Linear!C4)</f>
        <v xml:space="preserve">Nom:    </v>
      </c>
      <c r="H2" s="29"/>
    </row>
    <row r="3" spans="2:9" s="7" customFormat="1" x14ac:dyDescent="0.25">
      <c r="B3" s="4"/>
      <c r="C3" s="4"/>
      <c r="D3" s="4"/>
      <c r="E3" s="4"/>
      <c r="F3" s="4"/>
      <c r="G3" s="4"/>
      <c r="H3" s="4"/>
      <c r="I3" s="4"/>
    </row>
    <row r="4" spans="2:9" ht="13.8" x14ac:dyDescent="0.25">
      <c r="B4" s="49" t="str">
        <f>+'B2'!B4:C4</f>
        <v>Animaux</v>
      </c>
      <c r="C4" s="50"/>
      <c r="D4" s="49" t="str">
        <f>+B4</f>
        <v>Animaux</v>
      </c>
      <c r="E4" s="50"/>
      <c r="F4" s="49" t="str">
        <f>+D4</f>
        <v>Animaux</v>
      </c>
      <c r="G4" s="50"/>
      <c r="H4" s="49" t="str">
        <f>+F4</f>
        <v>Animaux</v>
      </c>
      <c r="I4" s="50"/>
    </row>
    <row r="5" spans="2:9" s="8" customFormat="1" ht="17.399999999999999" x14ac:dyDescent="0.3">
      <c r="B5" s="116" t="str">
        <f>IF(B72=1,Texte!A20,IF(B72=2,Texte!A21,IF(B72=3,Texte!A22,IF(B72=4,Texte!A23,IF(B72=5,Texte!A24)))))</f>
        <v>Porcs à l'engrais</v>
      </c>
      <c r="C5" s="57"/>
      <c r="D5" s="117" t="str">
        <f>IF(D72=1,Texte!A20,IF(D72=2,Texte!A21,IF(D72=3,Texte!A22,IF(D72=4,Texte!A23,IF(D72=5,Texte!A24)))))</f>
        <v>Porcs à l'engrais</v>
      </c>
      <c r="E5" s="57"/>
      <c r="F5" s="118" t="str">
        <f>IF(F72=1,Texte!A20,IF(F72=2,Texte!A21,IF(F72=3,Texte!A22,IF(F72=4,Texte!A23,IF(F72=5,Texte!A24)))))</f>
        <v>Porcs à l'engrais</v>
      </c>
      <c r="G5" s="58"/>
      <c r="H5" s="117" t="str">
        <f>IF(H72=1,Texte!A20,IF(H72=2,Texte!A21,IF(H72=3,Texte!A22,IF(H72=4,Texte!A23,IF(H72=5,Texte!A24)))))</f>
        <v>Porcs à l'engrais</v>
      </c>
      <c r="I5" s="57"/>
    </row>
    <row r="6" spans="2:9" s="7" customFormat="1" ht="13.8" x14ac:dyDescent="0.25">
      <c r="B6" s="119"/>
      <c r="C6" s="59"/>
      <c r="D6" s="119"/>
      <c r="E6" s="59"/>
      <c r="F6" s="119"/>
      <c r="G6" s="59"/>
      <c r="H6" s="119"/>
      <c r="I6" s="59"/>
    </row>
    <row r="7" spans="2:9" s="19" customFormat="1" ht="15" x14ac:dyDescent="0.25">
      <c r="B7" s="31" t="str">
        <f>+'B2'!B7</f>
        <v>MS en %</v>
      </c>
      <c r="C7" s="120"/>
      <c r="D7" s="31" t="str">
        <f>+B7</f>
        <v>MS en %</v>
      </c>
      <c r="E7" s="120"/>
      <c r="F7" s="31" t="str">
        <f>+B7</f>
        <v>MS en %</v>
      </c>
      <c r="G7" s="120"/>
      <c r="H7" s="31" t="str">
        <f>+B7</f>
        <v>MS en %</v>
      </c>
      <c r="I7" s="120"/>
    </row>
    <row r="8" spans="2:9" s="19" customFormat="1" ht="15" x14ac:dyDescent="0.25">
      <c r="B8" s="46" t="str">
        <f>+'B2'!B8</f>
        <v>par kg d'aliment</v>
      </c>
      <c r="C8" s="47"/>
      <c r="D8" s="46" t="str">
        <f>+B8</f>
        <v>par kg d'aliment</v>
      </c>
      <c r="E8" s="47"/>
      <c r="F8" s="46" t="str">
        <f>+D8</f>
        <v>par kg d'aliment</v>
      </c>
      <c r="G8" s="47"/>
      <c r="H8" s="46" t="str">
        <f>+F8</f>
        <v>par kg d'aliment</v>
      </c>
      <c r="I8" s="47"/>
    </row>
    <row r="9" spans="2:9" ht="13.8" x14ac:dyDescent="0.25">
      <c r="B9" s="33" t="str">
        <f>IF(B72=5,Texte!A26,Texte!A27)</f>
        <v>MJ EDP/EMV</v>
      </c>
      <c r="C9" s="121"/>
      <c r="D9" s="33" t="str">
        <f>IF(D72=5,Texte!A26,Texte!A27)</f>
        <v>MJ EDP/EMV</v>
      </c>
      <c r="E9" s="121"/>
      <c r="F9" s="33" t="str">
        <f>IF(F72=5,Texte!A26,Texte!A27)</f>
        <v>MJ EDP/EMV</v>
      </c>
      <c r="G9" s="121"/>
      <c r="H9" s="33" t="str">
        <f>IF(H72=5,Texte!A26,Texte!A27)</f>
        <v>MJ EDP/EMV</v>
      </c>
      <c r="I9" s="121"/>
    </row>
    <row r="10" spans="2:9" s="9" customFormat="1" ht="13.8" x14ac:dyDescent="0.25">
      <c r="B10" s="33" t="str">
        <f>'B1'!B10</f>
        <v>g MA</v>
      </c>
      <c r="C10" s="122"/>
      <c r="D10" s="33" t="str">
        <f>'B1'!B10</f>
        <v>g MA</v>
      </c>
      <c r="E10" s="122"/>
      <c r="F10" s="33" t="str">
        <f>'B1'!B10</f>
        <v>g MA</v>
      </c>
      <c r="G10" s="122"/>
      <c r="H10" s="33" t="str">
        <f>'B1'!B10</f>
        <v>g MA</v>
      </c>
      <c r="I10" s="122"/>
    </row>
    <row r="11" spans="2:9" s="9" customFormat="1" ht="13.8" x14ac:dyDescent="0.25">
      <c r="B11" s="35" t="str">
        <f>'B1'!B11</f>
        <v>g P</v>
      </c>
      <c r="C11" s="123"/>
      <c r="D11" s="35" t="str">
        <f>'B1'!B11</f>
        <v>g P</v>
      </c>
      <c r="E11" s="123"/>
      <c r="F11" s="35" t="str">
        <f>'B1'!B11</f>
        <v>g P</v>
      </c>
      <c r="G11" s="123"/>
      <c r="H11" s="35" t="str">
        <f>'B1'!B11</f>
        <v>g P</v>
      </c>
      <c r="I11" s="123"/>
    </row>
    <row r="12" spans="2:9" ht="13.8" x14ac:dyDescent="0.25">
      <c r="B12" s="21" t="str">
        <f>+'B2'!B12</f>
        <v>Date</v>
      </c>
      <c r="C12" s="22" t="str">
        <f>+'B2'!C12</f>
        <v>kg aliment</v>
      </c>
      <c r="D12" s="21" t="str">
        <f t="shared" ref="D12:I12" si="0">+B12</f>
        <v>Date</v>
      </c>
      <c r="E12" s="22" t="str">
        <f t="shared" si="0"/>
        <v>kg aliment</v>
      </c>
      <c r="F12" s="21" t="str">
        <f t="shared" si="0"/>
        <v>Date</v>
      </c>
      <c r="G12" s="22" t="str">
        <f t="shared" si="0"/>
        <v>kg aliment</v>
      </c>
      <c r="H12" s="21" t="str">
        <f t="shared" si="0"/>
        <v>Date</v>
      </c>
      <c r="I12" s="22" t="str">
        <f t="shared" si="0"/>
        <v>kg aliment</v>
      </c>
    </row>
    <row r="13" spans="2:9" s="10" customFormat="1" ht="15" customHeight="1" x14ac:dyDescent="0.25">
      <c r="B13" s="151" t="str">
        <f>+'B2'!B13</f>
        <v>Début</v>
      </c>
      <c r="C13" s="284"/>
      <c r="D13" s="153" t="str">
        <f>+B13</f>
        <v>Début</v>
      </c>
      <c r="E13" s="284"/>
      <c r="F13" s="153" t="str">
        <f>+D13</f>
        <v>Début</v>
      </c>
      <c r="G13" s="284"/>
      <c r="H13" s="153" t="str">
        <f>+F13</f>
        <v>Début</v>
      </c>
      <c r="I13" s="284"/>
    </row>
    <row r="14" spans="2:9" s="10" customFormat="1" ht="15" customHeight="1" x14ac:dyDescent="0.25">
      <c r="B14" s="38"/>
      <c r="C14" s="39"/>
      <c r="D14" s="168"/>
      <c r="E14" s="39"/>
      <c r="F14" s="168"/>
      <c r="G14" s="39"/>
      <c r="H14" s="168"/>
      <c r="I14" s="39"/>
    </row>
    <row r="15" spans="2:9" s="10" customFormat="1" ht="15" customHeight="1" x14ac:dyDescent="0.25">
      <c r="B15" s="167"/>
      <c r="C15" s="40"/>
      <c r="D15" s="167"/>
      <c r="E15" s="40"/>
      <c r="F15" s="169"/>
      <c r="G15" s="40"/>
      <c r="H15" s="167"/>
      <c r="I15" s="40"/>
    </row>
    <row r="16" spans="2:9" s="10" customFormat="1" ht="15" customHeight="1" x14ac:dyDescent="0.25">
      <c r="B16" s="38"/>
      <c r="C16" s="39"/>
      <c r="D16" s="38"/>
      <c r="E16" s="39"/>
      <c r="F16" s="38"/>
      <c r="G16" s="39"/>
      <c r="H16" s="38"/>
      <c r="I16" s="39"/>
    </row>
    <row r="17" spans="2:9" s="10" customFormat="1" ht="15" customHeight="1" x14ac:dyDescent="0.25">
      <c r="B17" s="38"/>
      <c r="C17" s="39"/>
      <c r="D17" s="38"/>
      <c r="E17" s="39"/>
      <c r="F17" s="38"/>
      <c r="G17" s="39"/>
      <c r="H17" s="38"/>
      <c r="I17" s="39"/>
    </row>
    <row r="18" spans="2:9" s="10" customFormat="1" ht="15" customHeight="1" x14ac:dyDescent="0.25">
      <c r="B18" s="38"/>
      <c r="C18" s="39"/>
      <c r="D18" s="38"/>
      <c r="E18" s="39"/>
      <c r="F18" s="38"/>
      <c r="G18" s="39"/>
      <c r="H18" s="38"/>
      <c r="I18" s="39"/>
    </row>
    <row r="19" spans="2:9" s="10" customFormat="1" ht="15" customHeight="1" x14ac:dyDescent="0.25">
      <c r="B19" s="38"/>
      <c r="C19" s="39"/>
      <c r="D19" s="38"/>
      <c r="E19" s="39"/>
      <c r="F19" s="38"/>
      <c r="G19" s="39"/>
      <c r="H19" s="38"/>
      <c r="I19" s="39"/>
    </row>
    <row r="20" spans="2:9" s="10" customFormat="1" ht="15" customHeight="1" x14ac:dyDescent="0.25">
      <c r="B20" s="38"/>
      <c r="C20" s="39"/>
      <c r="D20" s="38"/>
      <c r="E20" s="39"/>
      <c r="F20" s="38"/>
      <c r="G20" s="39"/>
      <c r="H20" s="38"/>
      <c r="I20" s="39"/>
    </row>
    <row r="21" spans="2:9" s="10" customFormat="1" ht="15" customHeight="1" x14ac:dyDescent="0.25">
      <c r="B21" s="38"/>
      <c r="C21" s="39"/>
      <c r="D21" s="38"/>
      <c r="E21" s="39"/>
      <c r="F21" s="38"/>
      <c r="G21" s="39"/>
      <c r="H21" s="38"/>
      <c r="I21" s="39"/>
    </row>
    <row r="22" spans="2:9" s="10" customFormat="1" ht="15" customHeight="1" x14ac:dyDescent="0.25">
      <c r="B22" s="38"/>
      <c r="C22" s="39"/>
      <c r="D22" s="38"/>
      <c r="E22" s="39"/>
      <c r="F22" s="38"/>
      <c r="G22" s="39"/>
      <c r="H22" s="38"/>
      <c r="I22" s="39"/>
    </row>
    <row r="23" spans="2:9" s="10" customFormat="1" ht="15" customHeight="1" x14ac:dyDescent="0.25">
      <c r="B23" s="38"/>
      <c r="C23" s="39"/>
      <c r="D23" s="38"/>
      <c r="E23" s="39"/>
      <c r="F23" s="38"/>
      <c r="G23" s="39"/>
      <c r="H23" s="38"/>
      <c r="I23" s="39"/>
    </row>
    <row r="24" spans="2:9" s="10" customFormat="1" ht="15" customHeight="1" x14ac:dyDescent="0.25">
      <c r="B24" s="38"/>
      <c r="C24" s="39"/>
      <c r="D24" s="38"/>
      <c r="E24" s="39"/>
      <c r="F24" s="38"/>
      <c r="G24" s="39"/>
      <c r="H24" s="38"/>
      <c r="I24" s="39"/>
    </row>
    <row r="25" spans="2:9" s="10" customFormat="1" ht="15" customHeight="1" x14ac:dyDescent="0.25">
      <c r="B25" s="38"/>
      <c r="C25" s="39"/>
      <c r="D25" s="38"/>
      <c r="E25" s="39"/>
      <c r="F25" s="38"/>
      <c r="G25" s="39"/>
      <c r="H25" s="38"/>
      <c r="I25" s="39"/>
    </row>
    <row r="26" spans="2:9" s="10" customFormat="1" ht="15" customHeight="1" x14ac:dyDescent="0.25">
      <c r="B26" s="38"/>
      <c r="C26" s="39"/>
      <c r="D26" s="38"/>
      <c r="E26" s="39"/>
      <c r="F26" s="38"/>
      <c r="G26" s="39"/>
      <c r="H26" s="38"/>
      <c r="I26" s="39"/>
    </row>
    <row r="27" spans="2:9" s="10" customFormat="1" ht="15" customHeight="1" x14ac:dyDescent="0.25">
      <c r="B27" s="38"/>
      <c r="C27" s="39"/>
      <c r="D27" s="38"/>
      <c r="E27" s="39"/>
      <c r="F27" s="38"/>
      <c r="G27" s="39"/>
      <c r="H27" s="38"/>
      <c r="I27" s="39"/>
    </row>
    <row r="28" spans="2:9" s="10" customFormat="1" ht="15" customHeight="1" x14ac:dyDescent="0.25">
      <c r="B28" s="38"/>
      <c r="C28" s="39"/>
      <c r="D28" s="38"/>
      <c r="E28" s="39"/>
      <c r="F28" s="38"/>
      <c r="G28" s="39"/>
      <c r="H28" s="38"/>
      <c r="I28" s="39"/>
    </row>
    <row r="29" spans="2:9" s="10" customFormat="1" ht="15" customHeight="1" x14ac:dyDescent="0.25">
      <c r="B29" s="38"/>
      <c r="C29" s="39"/>
      <c r="D29" s="38"/>
      <c r="E29" s="39"/>
      <c r="F29" s="38"/>
      <c r="G29" s="39"/>
      <c r="H29" s="38"/>
      <c r="I29" s="39"/>
    </row>
    <row r="30" spans="2:9" s="10" customFormat="1" ht="15" customHeight="1" x14ac:dyDescent="0.25">
      <c r="B30" s="38"/>
      <c r="C30" s="39"/>
      <c r="D30" s="38"/>
      <c r="E30" s="39"/>
      <c r="F30" s="38"/>
      <c r="G30" s="39"/>
      <c r="H30" s="38"/>
      <c r="I30" s="39"/>
    </row>
    <row r="31" spans="2:9" s="10" customFormat="1" ht="15" customHeight="1" x14ac:dyDescent="0.25">
      <c r="B31" s="38"/>
      <c r="C31" s="39"/>
      <c r="D31" s="38"/>
      <c r="E31" s="39"/>
      <c r="F31" s="38"/>
      <c r="G31" s="39"/>
      <c r="H31" s="38"/>
      <c r="I31" s="39"/>
    </row>
    <row r="32" spans="2:9" s="10" customFormat="1" ht="15" customHeight="1" x14ac:dyDescent="0.25">
      <c r="B32" s="38"/>
      <c r="C32" s="39"/>
      <c r="D32" s="38"/>
      <c r="E32" s="39"/>
      <c r="F32" s="38"/>
      <c r="G32" s="39"/>
      <c r="H32" s="38"/>
      <c r="I32" s="39"/>
    </row>
    <row r="33" spans="2:9" s="10" customFormat="1" ht="15" customHeight="1" x14ac:dyDescent="0.25">
      <c r="B33" s="38"/>
      <c r="C33" s="39"/>
      <c r="D33" s="38"/>
      <c r="E33" s="39"/>
      <c r="F33" s="38"/>
      <c r="G33" s="39"/>
      <c r="H33" s="38"/>
      <c r="I33" s="39"/>
    </row>
    <row r="34" spans="2:9" s="10" customFormat="1" ht="15" customHeight="1" x14ac:dyDescent="0.25">
      <c r="B34" s="38"/>
      <c r="C34" s="39"/>
      <c r="D34" s="38"/>
      <c r="E34" s="39"/>
      <c r="F34" s="38"/>
      <c r="G34" s="39"/>
      <c r="H34" s="38"/>
      <c r="I34" s="39"/>
    </row>
    <row r="35" spans="2:9" s="10" customFormat="1" ht="15" customHeight="1" x14ac:dyDescent="0.25">
      <c r="B35" s="38"/>
      <c r="C35" s="39"/>
      <c r="D35" s="38"/>
      <c r="E35" s="39"/>
      <c r="F35" s="38"/>
      <c r="G35" s="39"/>
      <c r="H35" s="38"/>
      <c r="I35" s="39"/>
    </row>
    <row r="36" spans="2:9" s="10" customFormat="1" ht="15" customHeight="1" x14ac:dyDescent="0.25">
      <c r="B36" s="38"/>
      <c r="C36" s="39"/>
      <c r="D36" s="38"/>
      <c r="E36" s="39"/>
      <c r="F36" s="38"/>
      <c r="G36" s="39"/>
      <c r="H36" s="38"/>
      <c r="I36" s="39"/>
    </row>
    <row r="37" spans="2:9" s="10" customFormat="1" ht="15" customHeight="1" x14ac:dyDescent="0.25">
      <c r="B37" s="38"/>
      <c r="C37" s="39"/>
      <c r="D37" s="38"/>
      <c r="E37" s="39"/>
      <c r="F37" s="38"/>
      <c r="G37" s="39"/>
      <c r="H37" s="38"/>
      <c r="I37" s="39"/>
    </row>
    <row r="38" spans="2:9" s="10" customFormat="1" ht="15" customHeight="1" x14ac:dyDescent="0.25">
      <c r="B38" s="38"/>
      <c r="C38" s="39"/>
      <c r="D38" s="38"/>
      <c r="E38" s="39"/>
      <c r="F38" s="38"/>
      <c r="G38" s="39"/>
      <c r="H38" s="38"/>
      <c r="I38" s="39"/>
    </row>
    <row r="39" spans="2:9" s="10" customFormat="1" ht="15" customHeight="1" x14ac:dyDescent="0.25">
      <c r="B39" s="38"/>
      <c r="C39" s="39"/>
      <c r="D39" s="38"/>
      <c r="E39" s="39"/>
      <c r="F39" s="38"/>
      <c r="G39" s="39"/>
      <c r="H39" s="38"/>
      <c r="I39" s="39"/>
    </row>
    <row r="40" spans="2:9" s="10" customFormat="1" ht="15" customHeight="1" x14ac:dyDescent="0.25">
      <c r="B40" s="38"/>
      <c r="C40" s="39"/>
      <c r="D40" s="38"/>
      <c r="E40" s="39"/>
      <c r="F40" s="38"/>
      <c r="G40" s="39"/>
      <c r="H40" s="38"/>
      <c r="I40" s="39"/>
    </row>
    <row r="41" spans="2:9" s="10" customFormat="1" ht="15" customHeight="1" x14ac:dyDescent="0.25">
      <c r="B41" s="38"/>
      <c r="C41" s="39"/>
      <c r="D41" s="38"/>
      <c r="E41" s="39"/>
      <c r="F41" s="38"/>
      <c r="G41" s="39"/>
      <c r="H41" s="38"/>
      <c r="I41" s="39"/>
    </row>
    <row r="42" spans="2:9" s="10" customFormat="1" ht="15" customHeight="1" x14ac:dyDescent="0.25">
      <c r="B42" s="38"/>
      <c r="C42" s="39"/>
      <c r="D42" s="38"/>
      <c r="E42" s="39"/>
      <c r="F42" s="38"/>
      <c r="G42" s="39"/>
      <c r="H42" s="38"/>
      <c r="I42" s="39"/>
    </row>
    <row r="43" spans="2:9" s="10" customFormat="1" ht="15" customHeight="1" x14ac:dyDescent="0.25">
      <c r="B43" s="38"/>
      <c r="C43" s="39"/>
      <c r="D43" s="38"/>
      <c r="E43" s="39"/>
      <c r="F43" s="38"/>
      <c r="G43" s="39"/>
      <c r="H43" s="38"/>
      <c r="I43" s="39"/>
    </row>
    <row r="44" spans="2:9" s="10" customFormat="1" ht="15" customHeight="1" x14ac:dyDescent="0.25">
      <c r="B44" s="38"/>
      <c r="C44" s="39"/>
      <c r="D44" s="38"/>
      <c r="E44" s="39"/>
      <c r="F44" s="38"/>
      <c r="G44" s="39"/>
      <c r="H44" s="38"/>
      <c r="I44" s="39"/>
    </row>
    <row r="45" spans="2:9" s="10" customFormat="1" ht="15" customHeight="1" x14ac:dyDescent="0.25">
      <c r="B45" s="38"/>
      <c r="C45" s="39"/>
      <c r="D45" s="38"/>
      <c r="E45" s="39"/>
      <c r="F45" s="38"/>
      <c r="G45" s="39"/>
      <c r="H45" s="38"/>
      <c r="I45" s="39"/>
    </row>
    <row r="46" spans="2:9" s="10" customFormat="1" ht="15" customHeight="1" x14ac:dyDescent="0.25">
      <c r="B46" s="38"/>
      <c r="C46" s="39"/>
      <c r="D46" s="38"/>
      <c r="E46" s="39"/>
      <c r="F46" s="38"/>
      <c r="G46" s="39"/>
      <c r="H46" s="38"/>
      <c r="I46" s="39"/>
    </row>
    <row r="47" spans="2:9" s="10" customFormat="1" ht="15" customHeight="1" x14ac:dyDescent="0.25">
      <c r="B47" s="38"/>
      <c r="C47" s="39"/>
      <c r="D47" s="38"/>
      <c r="E47" s="39"/>
      <c r="F47" s="38"/>
      <c r="G47" s="39"/>
      <c r="H47" s="38"/>
      <c r="I47" s="39"/>
    </row>
    <row r="48" spans="2:9" s="10" customFormat="1" ht="15" customHeight="1" x14ac:dyDescent="0.25">
      <c r="B48" s="38"/>
      <c r="C48" s="39"/>
      <c r="D48" s="38"/>
      <c r="E48" s="39"/>
      <c r="F48" s="38"/>
      <c r="G48" s="39"/>
      <c r="H48" s="38"/>
      <c r="I48" s="39"/>
    </row>
    <row r="49" spans="2:9" s="10" customFormat="1" ht="15" customHeight="1" x14ac:dyDescent="0.25">
      <c r="B49" s="38"/>
      <c r="C49" s="39"/>
      <c r="D49" s="38"/>
      <c r="E49" s="39"/>
      <c r="F49" s="38"/>
      <c r="G49" s="39"/>
      <c r="H49" s="38"/>
      <c r="I49" s="39"/>
    </row>
    <row r="50" spans="2:9" s="10" customFormat="1" ht="15" customHeight="1" x14ac:dyDescent="0.25">
      <c r="B50" s="38"/>
      <c r="C50" s="39"/>
      <c r="D50" s="38"/>
      <c r="E50" s="39"/>
      <c r="F50" s="38"/>
      <c r="G50" s="39"/>
      <c r="H50" s="38"/>
      <c r="I50" s="39"/>
    </row>
    <row r="51" spans="2:9" s="10" customFormat="1" ht="15" customHeight="1" x14ac:dyDescent="0.25">
      <c r="B51" s="38"/>
      <c r="C51" s="39"/>
      <c r="D51" s="38"/>
      <c r="E51" s="39"/>
      <c r="F51" s="38"/>
      <c r="G51" s="39"/>
      <c r="H51" s="38"/>
      <c r="I51" s="39"/>
    </row>
    <row r="52" spans="2:9" s="10" customFormat="1" ht="15" customHeight="1" x14ac:dyDescent="0.25">
      <c r="B52" s="38"/>
      <c r="C52" s="39"/>
      <c r="D52" s="38"/>
      <c r="E52" s="39"/>
      <c r="F52" s="38"/>
      <c r="G52" s="39"/>
      <c r="H52" s="38"/>
      <c r="I52" s="39"/>
    </row>
    <row r="53" spans="2:9" s="10" customFormat="1" ht="15" customHeight="1" x14ac:dyDescent="0.25">
      <c r="B53" s="38"/>
      <c r="C53" s="39"/>
      <c r="D53" s="38"/>
      <c r="E53" s="39"/>
      <c r="F53" s="38"/>
      <c r="G53" s="39"/>
      <c r="H53" s="38"/>
      <c r="I53" s="39"/>
    </row>
    <row r="54" spans="2:9" s="10" customFormat="1" ht="15" customHeight="1" x14ac:dyDescent="0.25">
      <c r="B54" s="38"/>
      <c r="C54" s="39"/>
      <c r="D54" s="38"/>
      <c r="E54" s="39"/>
      <c r="F54" s="38"/>
      <c r="G54" s="39"/>
      <c r="H54" s="38"/>
      <c r="I54" s="39"/>
    </row>
    <row r="55" spans="2:9" s="10" customFormat="1" ht="15" customHeight="1" x14ac:dyDescent="0.25">
      <c r="B55" s="38"/>
      <c r="C55" s="39"/>
      <c r="D55" s="38"/>
      <c r="E55" s="39"/>
      <c r="F55" s="38"/>
      <c r="G55" s="39"/>
      <c r="H55" s="38"/>
      <c r="I55" s="39"/>
    </row>
    <row r="56" spans="2:9" s="10" customFormat="1" ht="15" customHeight="1" x14ac:dyDescent="0.25">
      <c r="B56" s="38"/>
      <c r="C56" s="39"/>
      <c r="D56" s="38"/>
      <c r="E56" s="39"/>
      <c r="F56" s="38"/>
      <c r="G56" s="39"/>
      <c r="H56" s="38"/>
      <c r="I56" s="39"/>
    </row>
    <row r="57" spans="2:9" s="10" customFormat="1" ht="15" customHeight="1" x14ac:dyDescent="0.25">
      <c r="B57" s="152" t="str">
        <f>+'B2'!B57</f>
        <v>Fin</v>
      </c>
      <c r="C57" s="285"/>
      <c r="D57" s="152" t="str">
        <f>+B57</f>
        <v>Fin</v>
      </c>
      <c r="E57" s="285"/>
      <c r="F57" s="152" t="str">
        <f>+D57</f>
        <v>Fin</v>
      </c>
      <c r="G57" s="285"/>
      <c r="H57" s="152" t="str">
        <f>+F57</f>
        <v>Fin</v>
      </c>
      <c r="I57" s="285"/>
    </row>
    <row r="58" spans="2:9" s="5" customFormat="1" ht="13.8" x14ac:dyDescent="0.25">
      <c r="B58" s="12" t="str">
        <f>+'B2'!B58</f>
        <v>Total entrée</v>
      </c>
      <c r="C58" s="280">
        <f>IF(SUM(C13:C57)=0,0,SUM(C13:C56)-C57)</f>
        <v>0</v>
      </c>
      <c r="D58" s="12" t="str">
        <f>+B58</f>
        <v>Total entrée</v>
      </c>
      <c r="E58" s="281">
        <f>IF(SUM(E13:E57)=0,0,SUM(E13:E56)-E57)</f>
        <v>0</v>
      </c>
      <c r="F58" s="12" t="str">
        <f>+D58</f>
        <v>Total entrée</v>
      </c>
      <c r="G58" s="280">
        <f>IF(SUM(G13:G57)=0,0,SUM(G13:G56)-G57)</f>
        <v>0</v>
      </c>
      <c r="H58" s="12" t="str">
        <f>+F58</f>
        <v>Total entrée</v>
      </c>
      <c r="I58" s="281">
        <f>IF(SUM(I13:I57)=0,0,SUM(I13:I56)-I57)</f>
        <v>0</v>
      </c>
    </row>
    <row r="59" spans="2:9" s="5" customFormat="1" ht="3" customHeight="1" x14ac:dyDescent="0.2"/>
    <row r="60" spans="2:9" ht="18" customHeight="1" x14ac:dyDescent="0.25">
      <c r="B60" s="301" t="str">
        <f>+'B1'!B60</f>
        <v>Tous les aliments utilisés doivent être saisis.</v>
      </c>
    </row>
    <row r="61" spans="2:9" s="5" customFormat="1" ht="3" customHeight="1" x14ac:dyDescent="0.3">
      <c r="E61" s="6"/>
    </row>
    <row r="62" spans="2:9" ht="21" customHeight="1" x14ac:dyDescent="0.25">
      <c r="B62" s="13" t="str">
        <f>+'B2'!B62</f>
        <v>Organisation de contrôle, Date:</v>
      </c>
      <c r="C62" s="14"/>
      <c r="D62" s="14"/>
      <c r="E62" s="14"/>
      <c r="F62" s="14" t="str">
        <f>+'B2'!F62</f>
        <v>Signature:</v>
      </c>
      <c r="G62" s="14"/>
      <c r="H62" s="14"/>
      <c r="I62" s="15"/>
    </row>
    <row r="63" spans="2:9" ht="7.65" customHeight="1" x14ac:dyDescent="0.25"/>
    <row r="64" spans="2:9" ht="21" customHeight="1" x14ac:dyDescent="0.25">
      <c r="B64" s="13" t="str">
        <f>+'B2'!B64</f>
        <v>Exploitant, Date:</v>
      </c>
      <c r="C64" s="14"/>
      <c r="D64" s="14"/>
      <c r="E64" s="14"/>
      <c r="F64" s="14" t="str">
        <f>+F62</f>
        <v>Signature:</v>
      </c>
      <c r="G64" s="14"/>
      <c r="H64" s="14"/>
      <c r="I64" s="15"/>
    </row>
    <row r="65" spans="2:8" ht="6.9" customHeight="1" x14ac:dyDescent="0.25">
      <c r="F65" s="11"/>
      <c r="G65" s="11"/>
    </row>
    <row r="72" spans="2:8" x14ac:dyDescent="0.25">
      <c r="B72" s="299">
        <v>1</v>
      </c>
      <c r="D72" s="299">
        <v>1</v>
      </c>
      <c r="F72" s="299">
        <v>1</v>
      </c>
      <c r="H72" s="299">
        <v>1</v>
      </c>
    </row>
  </sheetData>
  <sheetProtection password="80C7" sheet="1" objects="1" scenarios="1"/>
  <phoneticPr fontId="0" type="noConversion"/>
  <pageMargins left="0.51181102362204722" right="0.27559055118110237" top="0.31496062992125984" bottom="0.31496062992125984" header="0.11811023622047245" footer="0.19685039370078741"/>
  <pageSetup paperSize="9" scale="83" fitToWidth="9" orientation="portrait" horizontalDpi="4294967292" r:id="rId1"/>
  <headerFooter alignWithMargins="0">
    <oddFooter>&amp;L&amp;"Arial,Fett"&amp;11AGRIDEA &amp;"Arial,Standard"&amp;9Linear, Version 2.6&amp;C&amp;9&amp;F&amp;R&amp;"Arial,Standard"&amp;9&amp;D / 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Drop Down 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4</xdr:row>
                    <xdr:rowOff>7620</xdr:rowOff>
                  </from>
                  <to>
                    <xdr:col>3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Drop Down 4">
              <controlPr locked="0" defaultSize="0" print="0" autoFill="0" autoLine="0" autoPict="0">
                <anchor moveWithCells="1">
                  <from>
                    <xdr:col>3</xdr:col>
                    <xdr:colOff>0</xdr:colOff>
                    <xdr:row>4</xdr:row>
                    <xdr:rowOff>7620</xdr:rowOff>
                  </from>
                  <to>
                    <xdr:col>5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Drop Down 5">
              <controlPr locked="0" defaultSize="0" print="0" autoFill="0" autoLine="0" autoPict="0">
                <anchor moveWithCells="1">
                  <from>
                    <xdr:col>5</xdr:col>
                    <xdr:colOff>0</xdr:colOff>
                    <xdr:row>4</xdr:row>
                    <xdr:rowOff>7620</xdr:rowOff>
                  </from>
                  <to>
                    <xdr:col>7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Drop Down 6">
              <controlPr locked="0" defaultSize="0" print="0" autoFill="0" autoLine="0" autoPict="0">
                <anchor moveWithCells="1">
                  <from>
                    <xdr:col>7</xdr:col>
                    <xdr:colOff>0</xdr:colOff>
                    <xdr:row>4</xdr:row>
                    <xdr:rowOff>7620</xdr:rowOff>
                  </from>
                  <to>
                    <xdr:col>9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Drop Down 7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4</xdr:row>
                    <xdr:rowOff>7620</xdr:rowOff>
                  </from>
                  <to>
                    <xdr:col>3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Drop Down 8">
              <controlPr locked="0" defaultSize="0" print="0" autoFill="0" autoLine="0" autoPict="0">
                <anchor moveWithCells="1">
                  <from>
                    <xdr:col>3</xdr:col>
                    <xdr:colOff>0</xdr:colOff>
                    <xdr:row>4</xdr:row>
                    <xdr:rowOff>7620</xdr:rowOff>
                  </from>
                  <to>
                    <xdr:col>5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Drop Down 9">
              <controlPr locked="0" defaultSize="0" print="0" autoFill="0" autoLine="0" autoPict="0">
                <anchor moveWithCells="1">
                  <from>
                    <xdr:col>5</xdr:col>
                    <xdr:colOff>0</xdr:colOff>
                    <xdr:row>4</xdr:row>
                    <xdr:rowOff>7620</xdr:rowOff>
                  </from>
                  <to>
                    <xdr:col>7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Drop Down 10">
              <controlPr locked="0" defaultSize="0" print="0" autoFill="0" autoLine="0" autoPict="0">
                <anchor moveWithCells="1">
                  <from>
                    <xdr:col>7</xdr:col>
                    <xdr:colOff>0</xdr:colOff>
                    <xdr:row>4</xdr:row>
                    <xdr:rowOff>7620</xdr:rowOff>
                  </from>
                  <to>
                    <xdr:col>9</xdr:col>
                    <xdr:colOff>0</xdr:colOff>
                    <xdr:row>4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B1:I73"/>
  <sheetViews>
    <sheetView showGridLines="0" showRowColHeaders="0" workbookViewId="0">
      <pane ySplit="15" topLeftCell="A16" activePane="bottomLeft" state="frozen"/>
      <selection activeCell="F70" sqref="F70"/>
      <selection pane="bottomLeft" activeCell="C5" sqref="C5"/>
    </sheetView>
  </sheetViews>
  <sheetFormatPr baseColWidth="10" defaultColWidth="11.44140625" defaultRowHeight="13.2" x14ac:dyDescent="0.25"/>
  <cols>
    <col min="1" max="1" width="1.44140625" style="4" customWidth="1"/>
    <col min="2" max="2" width="15.44140625" style="4" customWidth="1"/>
    <col min="3" max="3" width="10.109375" style="4" customWidth="1"/>
    <col min="4" max="4" width="15.44140625" style="4" customWidth="1"/>
    <col min="5" max="5" width="10.44140625" style="4" customWidth="1"/>
    <col min="6" max="6" width="15.44140625" style="4" customWidth="1"/>
    <col min="7" max="7" width="10.44140625" style="4" customWidth="1"/>
    <col min="8" max="8" width="15.44140625" style="4" customWidth="1"/>
    <col min="9" max="9" width="10.44140625" style="4" customWidth="1"/>
    <col min="10" max="10" width="1.44140625" style="4" customWidth="1"/>
    <col min="11" max="16384" width="11.44140625" style="4"/>
  </cols>
  <sheetData>
    <row r="1" spans="2:9" ht="43.65" customHeight="1" x14ac:dyDescent="0.25">
      <c r="D1" s="42" t="str">
        <f>Linear!D1</f>
        <v>Suisse-Bilanz: Correction linéaire</v>
      </c>
      <c r="G1" s="36"/>
      <c r="I1" s="43" t="str">
        <f>"B4: "&amp;Texte!A4</f>
        <v>B4: Entrée aliments</v>
      </c>
    </row>
    <row r="2" spans="2:9" ht="13.8" x14ac:dyDescent="0.25">
      <c r="B2" s="289" t="str">
        <f>Linear!B3 &amp; IF(Linear!C3=0,"",Linear!C3)</f>
        <v xml:space="preserve">No cantonal:    </v>
      </c>
      <c r="C2" s="288"/>
      <c r="F2" s="290" t="str">
        <f>Linear!B4 &amp;IF(Linear!C4=0,"",Linear!C5 &amp; " " &amp;Linear!C4)</f>
        <v xml:space="preserve">Nom:    </v>
      </c>
      <c r="H2" s="29"/>
    </row>
    <row r="3" spans="2:9" s="7" customFormat="1" x14ac:dyDescent="0.25">
      <c r="B3" s="115" t="str">
        <f>IF(AND(SUM(C5:C8)&lt;&gt;100%,C10&lt;&gt;0),Texte!$A$33,"")</f>
        <v/>
      </c>
      <c r="C3" s="4"/>
      <c r="D3" s="115" t="str">
        <f>IF(AND(SUM(E5:E8)&lt;&gt;100%,E10&lt;&gt;0),Texte!$A$33,"")</f>
        <v/>
      </c>
      <c r="E3" s="4"/>
      <c r="F3" s="115" t="str">
        <f>IF(AND(SUM(G5:G8)&lt;&gt;100%,G10&lt;&gt;0),Texte!$A$33,"")</f>
        <v/>
      </c>
      <c r="G3" s="4"/>
      <c r="H3" s="115" t="str">
        <f>IF(AND(SUM(I5:I8)&lt;&gt;100%,I10&lt;&gt;0),Texte!$A$33,"")</f>
        <v/>
      </c>
      <c r="I3" s="4"/>
    </row>
    <row r="4" spans="2:9" ht="13.8" x14ac:dyDescent="0.25">
      <c r="B4" s="49" t="str">
        <f>+Texte!A41</f>
        <v>Répartition en %</v>
      </c>
      <c r="C4" s="50"/>
      <c r="D4" s="49" t="str">
        <f>+B4</f>
        <v>Répartition en %</v>
      </c>
      <c r="E4" s="50"/>
      <c r="F4" s="49" t="str">
        <f>+D4</f>
        <v>Répartition en %</v>
      </c>
      <c r="G4" s="50"/>
      <c r="H4" s="49" t="str">
        <f>+F4</f>
        <v>Répartition en %</v>
      </c>
      <c r="I4" s="50"/>
    </row>
    <row r="5" spans="2:9" s="8" customFormat="1" ht="15" customHeight="1" x14ac:dyDescent="0.3">
      <c r="B5" s="125" t="str">
        <f>+Texte!A20</f>
        <v>Porcs à l'engrais</v>
      </c>
      <c r="C5" s="165"/>
      <c r="D5" s="125" t="str">
        <f>+B5</f>
        <v>Porcs à l'engrais</v>
      </c>
      <c r="E5" s="165"/>
      <c r="F5" s="125" t="str">
        <f>+D5</f>
        <v>Porcs à l'engrais</v>
      </c>
      <c r="G5" s="165"/>
      <c r="H5" s="125" t="str">
        <f>+F5</f>
        <v>Porcs à l'engrais</v>
      </c>
      <c r="I5" s="165"/>
    </row>
    <row r="6" spans="2:9" s="8" customFormat="1" ht="15" customHeight="1" x14ac:dyDescent="0.3">
      <c r="B6" s="126" t="str">
        <f>+Texte!A21</f>
        <v>Truies d'él./ verrat</v>
      </c>
      <c r="C6" s="166"/>
      <c r="D6" s="126" t="str">
        <f>+B6</f>
        <v>Truies d'él./ verrat</v>
      </c>
      <c r="E6" s="166"/>
      <c r="F6" s="126" t="str">
        <f>+D6</f>
        <v>Truies d'él./ verrat</v>
      </c>
      <c r="G6" s="166"/>
      <c r="H6" s="126" t="str">
        <f>+F6</f>
        <v>Truies d'él./ verrat</v>
      </c>
      <c r="I6" s="166"/>
    </row>
    <row r="7" spans="2:9" s="8" customFormat="1" ht="15" customHeight="1" x14ac:dyDescent="0.3">
      <c r="B7" s="126" t="str">
        <f>+Texte!A22</f>
        <v>Porcelets</v>
      </c>
      <c r="C7" s="166"/>
      <c r="D7" s="126" t="str">
        <f>+B7</f>
        <v>Porcelets</v>
      </c>
      <c r="E7" s="166"/>
      <c r="F7" s="126" t="str">
        <f>+D7</f>
        <v>Porcelets</v>
      </c>
      <c r="G7" s="166"/>
      <c r="H7" s="126" t="str">
        <f>+F7</f>
        <v>Porcelets</v>
      </c>
      <c r="I7" s="166"/>
    </row>
    <row r="8" spans="2:9" s="8" customFormat="1" ht="15" customHeight="1" x14ac:dyDescent="0.3">
      <c r="B8" s="126" t="str">
        <f>+Texte!A23</f>
        <v>Poules pondeuses</v>
      </c>
      <c r="C8" s="124"/>
      <c r="D8" s="126" t="str">
        <f>+B8</f>
        <v>Poules pondeuses</v>
      </c>
      <c r="E8" s="124"/>
      <c r="F8" s="126" t="str">
        <f>+D8</f>
        <v>Poules pondeuses</v>
      </c>
      <c r="G8" s="124"/>
      <c r="H8" s="126" t="str">
        <f>+F8</f>
        <v>Poules pondeuses</v>
      </c>
      <c r="I8" s="124"/>
    </row>
    <row r="9" spans="2:9" s="7" customFormat="1" ht="30" customHeight="1" x14ac:dyDescent="0.25">
      <c r="B9" s="304"/>
      <c r="C9" s="305"/>
      <c r="D9" s="304"/>
      <c r="E9" s="305"/>
      <c r="F9" s="304"/>
      <c r="G9" s="305"/>
      <c r="H9" s="306"/>
      <c r="I9" s="305"/>
    </row>
    <row r="10" spans="2:9" s="19" customFormat="1" ht="15" x14ac:dyDescent="0.25">
      <c r="B10" s="31" t="str">
        <f>+'B2'!B7</f>
        <v>MS en %</v>
      </c>
      <c r="C10" s="120"/>
      <c r="D10" s="31" t="str">
        <f>+B10</f>
        <v>MS en %</v>
      </c>
      <c r="E10" s="120"/>
      <c r="F10" s="31" t="str">
        <f>+B10</f>
        <v>MS en %</v>
      </c>
      <c r="G10" s="120"/>
      <c r="H10" s="31" t="str">
        <f>+B10</f>
        <v>MS en %</v>
      </c>
      <c r="I10" s="120"/>
    </row>
    <row r="11" spans="2:9" s="19" customFormat="1" ht="15" x14ac:dyDescent="0.25">
      <c r="B11" s="46" t="str">
        <f>+Texte!A17</f>
        <v>par kg MS</v>
      </c>
      <c r="C11" s="47"/>
      <c r="D11" s="46" t="str">
        <f>+B11</f>
        <v>par kg MS</v>
      </c>
      <c r="E11" s="47"/>
      <c r="F11" s="46" t="str">
        <f>+D11</f>
        <v>par kg MS</v>
      </c>
      <c r="G11" s="47"/>
      <c r="H11" s="46" t="str">
        <f>+F11</f>
        <v>par kg MS</v>
      </c>
      <c r="I11" s="47"/>
    </row>
    <row r="12" spans="2:9" ht="13.8" x14ac:dyDescent="0.25">
      <c r="B12" s="33" t="str">
        <f>Texte!A27</f>
        <v>MJ EDP/EMV</v>
      </c>
      <c r="C12" s="121"/>
      <c r="D12" s="33" t="str">
        <f>Texte!A27</f>
        <v>MJ EDP/EMV</v>
      </c>
      <c r="E12" s="121"/>
      <c r="F12" s="33" t="str">
        <f>Texte!A27</f>
        <v>MJ EDP/EMV</v>
      </c>
      <c r="G12" s="121"/>
      <c r="H12" s="33" t="str">
        <f>Texte!A27</f>
        <v>MJ EDP/EMV</v>
      </c>
      <c r="I12" s="121"/>
    </row>
    <row r="13" spans="2:9" s="9" customFormat="1" ht="13.8" x14ac:dyDescent="0.25">
      <c r="B13" s="33" t="str">
        <f>'B1'!B10</f>
        <v>g MA</v>
      </c>
      <c r="C13" s="122"/>
      <c r="D13" s="33" t="str">
        <f>'B1'!B10</f>
        <v>g MA</v>
      </c>
      <c r="E13" s="122"/>
      <c r="F13" s="33" t="str">
        <f>'B1'!B10</f>
        <v>g MA</v>
      </c>
      <c r="G13" s="122"/>
      <c r="H13" s="33" t="str">
        <f>'B1'!B10</f>
        <v>g MA</v>
      </c>
      <c r="I13" s="122"/>
    </row>
    <row r="14" spans="2:9" s="9" customFormat="1" ht="13.8" x14ac:dyDescent="0.25">
      <c r="B14" s="35" t="str">
        <f>'B1'!B11</f>
        <v>g P</v>
      </c>
      <c r="C14" s="123"/>
      <c r="D14" s="35" t="str">
        <f>'B1'!B11</f>
        <v>g P</v>
      </c>
      <c r="E14" s="123"/>
      <c r="F14" s="35" t="str">
        <f>'B1'!B11</f>
        <v>g P</v>
      </c>
      <c r="G14" s="123"/>
      <c r="H14" s="35" t="str">
        <f>'B1'!B11</f>
        <v>g P</v>
      </c>
      <c r="I14" s="123"/>
    </row>
    <row r="15" spans="2:9" ht="13.8" x14ac:dyDescent="0.25">
      <c r="B15" s="21" t="str">
        <f>+'B2'!B12</f>
        <v>Date</v>
      </c>
      <c r="C15" s="22" t="str">
        <f>+Texte!A16</f>
        <v>kg MF</v>
      </c>
      <c r="D15" s="21" t="str">
        <f t="shared" ref="D15:I15" si="0">+B15</f>
        <v>Date</v>
      </c>
      <c r="E15" s="22" t="str">
        <f t="shared" si="0"/>
        <v>kg MF</v>
      </c>
      <c r="F15" s="21" t="str">
        <f t="shared" si="0"/>
        <v>Date</v>
      </c>
      <c r="G15" s="22" t="str">
        <f t="shared" si="0"/>
        <v>kg MF</v>
      </c>
      <c r="H15" s="21" t="str">
        <f t="shared" si="0"/>
        <v>Date</v>
      </c>
      <c r="I15" s="22" t="str">
        <f t="shared" si="0"/>
        <v>kg MF</v>
      </c>
    </row>
    <row r="16" spans="2:9" s="10" customFormat="1" ht="13.5" customHeight="1" x14ac:dyDescent="0.25">
      <c r="B16" s="151" t="str">
        <f>+'B3'!B13</f>
        <v>Début</v>
      </c>
      <c r="C16" s="284"/>
      <c r="D16" s="153" t="str">
        <f>+B16</f>
        <v>Début</v>
      </c>
      <c r="E16" s="284"/>
      <c r="F16" s="153" t="str">
        <f>+D16</f>
        <v>Début</v>
      </c>
      <c r="G16" s="284"/>
      <c r="H16" s="153" t="str">
        <f>+F16</f>
        <v>Début</v>
      </c>
      <c r="I16" s="284"/>
    </row>
    <row r="17" spans="2:9" s="10" customFormat="1" ht="13.5" customHeight="1" x14ac:dyDescent="0.25">
      <c r="B17" s="38"/>
      <c r="C17" s="39"/>
      <c r="D17" s="168"/>
      <c r="E17" s="39"/>
      <c r="F17" s="168"/>
      <c r="G17" s="39"/>
      <c r="H17" s="168"/>
      <c r="I17" s="39"/>
    </row>
    <row r="18" spans="2:9" s="10" customFormat="1" ht="13.5" customHeight="1" x14ac:dyDescent="0.25">
      <c r="B18" s="167"/>
      <c r="C18" s="40"/>
      <c r="D18" s="167"/>
      <c r="E18" s="40"/>
      <c r="F18" s="169"/>
      <c r="G18" s="40"/>
      <c r="H18" s="167"/>
      <c r="I18" s="40"/>
    </row>
    <row r="19" spans="2:9" s="10" customFormat="1" ht="13.5" customHeight="1" x14ac:dyDescent="0.25">
      <c r="B19" s="38"/>
      <c r="C19" s="39"/>
      <c r="D19" s="38"/>
      <c r="E19" s="39"/>
      <c r="F19" s="38"/>
      <c r="G19" s="39"/>
      <c r="H19" s="38"/>
      <c r="I19" s="39"/>
    </row>
    <row r="20" spans="2:9" s="10" customFormat="1" ht="13.5" customHeight="1" x14ac:dyDescent="0.25">
      <c r="B20" s="38"/>
      <c r="C20" s="39"/>
      <c r="D20" s="38"/>
      <c r="E20" s="39"/>
      <c r="F20" s="38"/>
      <c r="G20" s="39"/>
      <c r="H20" s="38"/>
      <c r="I20" s="39"/>
    </row>
    <row r="21" spans="2:9" s="10" customFormat="1" ht="13.5" customHeight="1" x14ac:dyDescent="0.25">
      <c r="B21" s="38"/>
      <c r="C21" s="39"/>
      <c r="D21" s="38"/>
      <c r="E21" s="39"/>
      <c r="F21" s="38"/>
      <c r="G21" s="39"/>
      <c r="H21" s="38"/>
      <c r="I21" s="39"/>
    </row>
    <row r="22" spans="2:9" s="10" customFormat="1" ht="13.5" customHeight="1" x14ac:dyDescent="0.25">
      <c r="B22" s="38"/>
      <c r="C22" s="39"/>
      <c r="D22" s="38"/>
      <c r="E22" s="39"/>
      <c r="F22" s="38"/>
      <c r="G22" s="39"/>
      <c r="H22" s="38"/>
      <c r="I22" s="39"/>
    </row>
    <row r="23" spans="2:9" s="10" customFormat="1" ht="13.5" customHeight="1" x14ac:dyDescent="0.25">
      <c r="B23" s="38"/>
      <c r="C23" s="39"/>
      <c r="D23" s="38"/>
      <c r="E23" s="39"/>
      <c r="F23" s="38"/>
      <c r="G23" s="39"/>
      <c r="H23" s="38"/>
      <c r="I23" s="39"/>
    </row>
    <row r="24" spans="2:9" s="10" customFormat="1" ht="13.5" customHeight="1" x14ac:dyDescent="0.25">
      <c r="B24" s="38"/>
      <c r="C24" s="39"/>
      <c r="D24" s="38"/>
      <c r="E24" s="39"/>
      <c r="F24" s="38"/>
      <c r="G24" s="39"/>
      <c r="H24" s="38"/>
      <c r="I24" s="39"/>
    </row>
    <row r="25" spans="2:9" s="10" customFormat="1" ht="13.5" customHeight="1" x14ac:dyDescent="0.25">
      <c r="B25" s="38"/>
      <c r="C25" s="39"/>
      <c r="D25" s="38"/>
      <c r="E25" s="39"/>
      <c r="F25" s="38"/>
      <c r="G25" s="39"/>
      <c r="H25" s="38"/>
      <c r="I25" s="39"/>
    </row>
    <row r="26" spans="2:9" s="10" customFormat="1" ht="13.5" customHeight="1" x14ac:dyDescent="0.25">
      <c r="B26" s="38"/>
      <c r="C26" s="39"/>
      <c r="D26" s="38"/>
      <c r="E26" s="39"/>
      <c r="F26" s="38"/>
      <c r="G26" s="39"/>
      <c r="H26" s="38"/>
      <c r="I26" s="39"/>
    </row>
    <row r="27" spans="2:9" s="10" customFormat="1" ht="13.5" customHeight="1" x14ac:dyDescent="0.25">
      <c r="B27" s="38"/>
      <c r="C27" s="39"/>
      <c r="D27" s="38"/>
      <c r="E27" s="39"/>
      <c r="F27" s="38"/>
      <c r="G27" s="39"/>
      <c r="H27" s="38"/>
      <c r="I27" s="39"/>
    </row>
    <row r="28" spans="2:9" s="10" customFormat="1" ht="13.5" customHeight="1" x14ac:dyDescent="0.25">
      <c r="B28" s="38"/>
      <c r="C28" s="39"/>
      <c r="D28" s="38"/>
      <c r="E28" s="39"/>
      <c r="F28" s="38"/>
      <c r="G28" s="39"/>
      <c r="H28" s="38"/>
      <c r="I28" s="39"/>
    </row>
    <row r="29" spans="2:9" s="10" customFormat="1" ht="13.5" customHeight="1" x14ac:dyDescent="0.25">
      <c r="B29" s="38"/>
      <c r="C29" s="39"/>
      <c r="D29" s="38"/>
      <c r="E29" s="39"/>
      <c r="F29" s="38"/>
      <c r="G29" s="39"/>
      <c r="H29" s="38"/>
      <c r="I29" s="39"/>
    </row>
    <row r="30" spans="2:9" s="10" customFormat="1" ht="13.5" customHeight="1" x14ac:dyDescent="0.25">
      <c r="B30" s="38"/>
      <c r="C30" s="39"/>
      <c r="D30" s="38"/>
      <c r="E30" s="39"/>
      <c r="F30" s="38"/>
      <c r="G30" s="39"/>
      <c r="H30" s="38"/>
      <c r="I30" s="39"/>
    </row>
    <row r="31" spans="2:9" s="10" customFormat="1" ht="13.5" customHeight="1" x14ac:dyDescent="0.25">
      <c r="B31" s="38"/>
      <c r="C31" s="39"/>
      <c r="D31" s="38"/>
      <c r="E31" s="39"/>
      <c r="F31" s="38"/>
      <c r="G31" s="39"/>
      <c r="H31" s="38"/>
      <c r="I31" s="39"/>
    </row>
    <row r="32" spans="2:9" s="10" customFormat="1" ht="13.5" customHeight="1" x14ac:dyDescent="0.25">
      <c r="B32" s="38"/>
      <c r="C32" s="39"/>
      <c r="D32" s="38"/>
      <c r="E32" s="39"/>
      <c r="F32" s="38"/>
      <c r="G32" s="39"/>
      <c r="H32" s="38"/>
      <c r="I32" s="39"/>
    </row>
    <row r="33" spans="2:9" s="10" customFormat="1" ht="13.5" customHeight="1" x14ac:dyDescent="0.25">
      <c r="B33" s="38"/>
      <c r="C33" s="39"/>
      <c r="D33" s="38"/>
      <c r="E33" s="39"/>
      <c r="F33" s="38"/>
      <c r="G33" s="39"/>
      <c r="H33" s="38"/>
      <c r="I33" s="39"/>
    </row>
    <row r="34" spans="2:9" s="10" customFormat="1" ht="13.5" customHeight="1" x14ac:dyDescent="0.25">
      <c r="B34" s="38"/>
      <c r="C34" s="39"/>
      <c r="D34" s="38"/>
      <c r="E34" s="39"/>
      <c r="F34" s="38"/>
      <c r="G34" s="39"/>
      <c r="H34" s="38"/>
      <c r="I34" s="39"/>
    </row>
    <row r="35" spans="2:9" s="10" customFormat="1" ht="13.5" customHeight="1" x14ac:dyDescent="0.25">
      <c r="B35" s="38"/>
      <c r="C35" s="39"/>
      <c r="D35" s="38"/>
      <c r="E35" s="39"/>
      <c r="F35" s="38"/>
      <c r="G35" s="39"/>
      <c r="H35" s="38"/>
      <c r="I35" s="39"/>
    </row>
    <row r="36" spans="2:9" s="10" customFormat="1" ht="13.5" customHeight="1" x14ac:dyDescent="0.25">
      <c r="B36" s="38"/>
      <c r="C36" s="39"/>
      <c r="D36" s="38"/>
      <c r="E36" s="39"/>
      <c r="F36" s="38"/>
      <c r="G36" s="39"/>
      <c r="H36" s="38"/>
      <c r="I36" s="39"/>
    </row>
    <row r="37" spans="2:9" s="10" customFormat="1" ht="13.5" customHeight="1" x14ac:dyDescent="0.25">
      <c r="B37" s="38"/>
      <c r="C37" s="39"/>
      <c r="D37" s="38"/>
      <c r="E37" s="39"/>
      <c r="F37" s="38"/>
      <c r="G37" s="39"/>
      <c r="H37" s="38"/>
      <c r="I37" s="39"/>
    </row>
    <row r="38" spans="2:9" s="10" customFormat="1" ht="13.5" customHeight="1" x14ac:dyDescent="0.25">
      <c r="B38" s="38"/>
      <c r="C38" s="39"/>
      <c r="D38" s="38"/>
      <c r="E38" s="39"/>
      <c r="F38" s="38"/>
      <c r="G38" s="39"/>
      <c r="H38" s="38"/>
      <c r="I38" s="39"/>
    </row>
    <row r="39" spans="2:9" s="10" customFormat="1" ht="13.5" customHeight="1" x14ac:dyDescent="0.25">
      <c r="B39" s="38"/>
      <c r="C39" s="39"/>
      <c r="D39" s="38"/>
      <c r="E39" s="39"/>
      <c r="F39" s="38"/>
      <c r="G39" s="39"/>
      <c r="H39" s="38"/>
      <c r="I39" s="39"/>
    </row>
    <row r="40" spans="2:9" s="10" customFormat="1" ht="13.5" customHeight="1" x14ac:dyDescent="0.25">
      <c r="B40" s="38"/>
      <c r="C40" s="39"/>
      <c r="D40" s="38"/>
      <c r="E40" s="39"/>
      <c r="F40" s="38"/>
      <c r="G40" s="39"/>
      <c r="H40" s="38"/>
      <c r="I40" s="39"/>
    </row>
    <row r="41" spans="2:9" s="10" customFormat="1" ht="13.5" customHeight="1" x14ac:dyDescent="0.25">
      <c r="B41" s="38"/>
      <c r="C41" s="39"/>
      <c r="D41" s="38"/>
      <c r="E41" s="39"/>
      <c r="F41" s="38"/>
      <c r="G41" s="39"/>
      <c r="H41" s="38"/>
      <c r="I41" s="39"/>
    </row>
    <row r="42" spans="2:9" s="10" customFormat="1" ht="13.5" customHeight="1" x14ac:dyDescent="0.25">
      <c r="B42" s="38"/>
      <c r="C42" s="39"/>
      <c r="D42" s="38"/>
      <c r="E42" s="39"/>
      <c r="F42" s="38"/>
      <c r="G42" s="39"/>
      <c r="H42" s="38"/>
      <c r="I42" s="39"/>
    </row>
    <row r="43" spans="2:9" s="10" customFormat="1" ht="13.5" customHeight="1" x14ac:dyDescent="0.25">
      <c r="B43" s="38"/>
      <c r="C43" s="39"/>
      <c r="D43" s="38"/>
      <c r="E43" s="39"/>
      <c r="F43" s="38"/>
      <c r="G43" s="39"/>
      <c r="H43" s="38"/>
      <c r="I43" s="39"/>
    </row>
    <row r="44" spans="2:9" s="10" customFormat="1" ht="13.5" customHeight="1" x14ac:dyDescent="0.25">
      <c r="B44" s="38"/>
      <c r="C44" s="39"/>
      <c r="D44" s="38"/>
      <c r="E44" s="39"/>
      <c r="F44" s="38"/>
      <c r="G44" s="39"/>
      <c r="H44" s="38"/>
      <c r="I44" s="39"/>
    </row>
    <row r="45" spans="2:9" s="10" customFormat="1" ht="13.5" customHeight="1" x14ac:dyDescent="0.25">
      <c r="B45" s="38"/>
      <c r="C45" s="39"/>
      <c r="D45" s="38"/>
      <c r="E45" s="39"/>
      <c r="F45" s="38"/>
      <c r="G45" s="39"/>
      <c r="H45" s="38"/>
      <c r="I45" s="39"/>
    </row>
    <row r="46" spans="2:9" s="10" customFormat="1" ht="13.5" customHeight="1" x14ac:dyDescent="0.25">
      <c r="B46" s="38"/>
      <c r="C46" s="39"/>
      <c r="D46" s="38"/>
      <c r="E46" s="39"/>
      <c r="F46" s="38"/>
      <c r="G46" s="39"/>
      <c r="H46" s="38"/>
      <c r="I46" s="39"/>
    </row>
    <row r="47" spans="2:9" s="10" customFormat="1" ht="13.5" customHeight="1" x14ac:dyDescent="0.25">
      <c r="B47" s="38"/>
      <c r="C47" s="39"/>
      <c r="D47" s="38"/>
      <c r="E47" s="39"/>
      <c r="F47" s="38"/>
      <c r="G47" s="39"/>
      <c r="H47" s="38"/>
      <c r="I47" s="39"/>
    </row>
    <row r="48" spans="2:9" s="10" customFormat="1" ht="13.5" customHeight="1" x14ac:dyDescent="0.25">
      <c r="B48" s="38"/>
      <c r="C48" s="39"/>
      <c r="D48" s="38"/>
      <c r="E48" s="39"/>
      <c r="F48" s="38"/>
      <c r="G48" s="39"/>
      <c r="H48" s="38"/>
      <c r="I48" s="39"/>
    </row>
    <row r="49" spans="2:9" s="10" customFormat="1" ht="13.5" customHeight="1" x14ac:dyDescent="0.25">
      <c r="B49" s="38"/>
      <c r="C49" s="39"/>
      <c r="D49" s="38"/>
      <c r="E49" s="39"/>
      <c r="F49" s="38"/>
      <c r="G49" s="39"/>
      <c r="H49" s="38"/>
      <c r="I49" s="39"/>
    </row>
    <row r="50" spans="2:9" s="10" customFormat="1" ht="13.5" customHeight="1" x14ac:dyDescent="0.25">
      <c r="B50" s="38"/>
      <c r="C50" s="39"/>
      <c r="D50" s="38"/>
      <c r="E50" s="39"/>
      <c r="F50" s="38"/>
      <c r="G50" s="39"/>
      <c r="H50" s="38"/>
      <c r="I50" s="39"/>
    </row>
    <row r="51" spans="2:9" s="10" customFormat="1" ht="13.5" customHeight="1" x14ac:dyDescent="0.25">
      <c r="B51" s="38"/>
      <c r="C51" s="39"/>
      <c r="D51" s="38"/>
      <c r="E51" s="39"/>
      <c r="F51" s="38"/>
      <c r="G51" s="39"/>
      <c r="H51" s="38"/>
      <c r="I51" s="39"/>
    </row>
    <row r="52" spans="2:9" s="10" customFormat="1" ht="13.5" customHeight="1" x14ac:dyDescent="0.25">
      <c r="B52" s="38"/>
      <c r="C52" s="39"/>
      <c r="D52" s="38"/>
      <c r="E52" s="39"/>
      <c r="F52" s="38"/>
      <c r="G52" s="39"/>
      <c r="H52" s="38"/>
      <c r="I52" s="39"/>
    </row>
    <row r="53" spans="2:9" s="10" customFormat="1" ht="13.5" customHeight="1" x14ac:dyDescent="0.25">
      <c r="B53" s="38"/>
      <c r="C53" s="39"/>
      <c r="D53" s="38"/>
      <c r="E53" s="39"/>
      <c r="F53" s="38"/>
      <c r="G53" s="39"/>
      <c r="H53" s="38"/>
      <c r="I53" s="39"/>
    </row>
    <row r="54" spans="2:9" s="10" customFormat="1" ht="13.5" customHeight="1" x14ac:dyDescent="0.25">
      <c r="B54" s="38"/>
      <c r="C54" s="39"/>
      <c r="D54" s="38"/>
      <c r="E54" s="39"/>
      <c r="F54" s="38"/>
      <c r="G54" s="39"/>
      <c r="H54" s="38"/>
      <c r="I54" s="39"/>
    </row>
    <row r="55" spans="2:9" s="10" customFormat="1" ht="13.5" customHeight="1" x14ac:dyDescent="0.25">
      <c r="B55" s="38"/>
      <c r="C55" s="39"/>
      <c r="D55" s="38"/>
      <c r="E55" s="39"/>
      <c r="F55" s="38"/>
      <c r="G55" s="39"/>
      <c r="H55" s="38"/>
      <c r="I55" s="39"/>
    </row>
    <row r="56" spans="2:9" s="10" customFormat="1" ht="13.5" customHeight="1" x14ac:dyDescent="0.25">
      <c r="B56" s="38"/>
      <c r="C56" s="39"/>
      <c r="D56" s="38"/>
      <c r="E56" s="39"/>
      <c r="F56" s="38"/>
      <c r="G56" s="39"/>
      <c r="H56" s="38"/>
      <c r="I56" s="39"/>
    </row>
    <row r="57" spans="2:9" s="10" customFormat="1" ht="13.5" customHeight="1" x14ac:dyDescent="0.25">
      <c r="B57" s="154" t="str">
        <f>+'B3'!B57</f>
        <v>Fin</v>
      </c>
      <c r="C57" s="287"/>
      <c r="D57" s="154" t="str">
        <f>+B57</f>
        <v>Fin</v>
      </c>
      <c r="E57" s="287"/>
      <c r="F57" s="154" t="str">
        <f>+D57</f>
        <v>Fin</v>
      </c>
      <c r="G57" s="287"/>
      <c r="H57" s="154" t="str">
        <f>+F57</f>
        <v>Fin</v>
      </c>
      <c r="I57" s="287"/>
    </row>
    <row r="58" spans="2:9" s="10" customFormat="1" ht="15" customHeight="1" x14ac:dyDescent="0.25">
      <c r="B58" s="127" t="str">
        <f>+Texte!A14</f>
        <v>En kg MF</v>
      </c>
      <c r="C58" s="275">
        <f>IF(SUM(C5:C8)&lt;&gt;100%,0,SUM(C16:C56)-C57)</f>
        <v>0</v>
      </c>
      <c r="D58" s="127" t="str">
        <f>+B58</f>
        <v>En kg MF</v>
      </c>
      <c r="E58" s="275">
        <f>IF(SUM(E5:E8)&lt;&gt;100%,0,SUM(E16:E56)-E57)</f>
        <v>0</v>
      </c>
      <c r="F58" s="127" t="str">
        <f>+D58</f>
        <v>En kg MF</v>
      </c>
      <c r="G58" s="275">
        <f>IF(SUM(G5:G8)&lt;&gt;100%,0,SUM(G16:G56)-G57)</f>
        <v>0</v>
      </c>
      <c r="H58" s="127" t="str">
        <f>+F58</f>
        <v>En kg MF</v>
      </c>
      <c r="I58" s="275">
        <f>IF(SUM(I5:I8)&lt;&gt;100%,0,SUM(I16:I56)-I57)</f>
        <v>0</v>
      </c>
    </row>
    <row r="59" spans="2:9" s="5" customFormat="1" ht="14.25" customHeight="1" x14ac:dyDescent="0.25">
      <c r="B59" s="12" t="str">
        <f>+Texte!A15</f>
        <v>En kg MS</v>
      </c>
      <c r="C59" s="276">
        <f>IF(C10&lt;&gt;"",C58*C10/100,0)</f>
        <v>0</v>
      </c>
      <c r="D59" s="12" t="str">
        <f>+B59</f>
        <v>En kg MS</v>
      </c>
      <c r="E59" s="276">
        <f>IF(E10&lt;&gt;"",E58*E10/100,0)</f>
        <v>0</v>
      </c>
      <c r="F59" s="12" t="str">
        <f>+D59</f>
        <v>En kg MS</v>
      </c>
      <c r="G59" s="276">
        <f>IF(G10&lt;&gt;"",G58*G10/100,0)</f>
        <v>0</v>
      </c>
      <c r="H59" s="12" t="str">
        <f>+F59</f>
        <v>En kg MS</v>
      </c>
      <c r="I59" s="277">
        <f>IF(I10&lt;&gt;"",I58*I10/100,0)</f>
        <v>0</v>
      </c>
    </row>
    <row r="60" spans="2:9" s="5" customFormat="1" ht="3" customHeight="1" x14ac:dyDescent="0.2">
      <c r="B60" s="302"/>
    </row>
    <row r="61" spans="2:9" ht="18" customHeight="1" x14ac:dyDescent="0.25">
      <c r="B61" s="301" t="str">
        <f>+'B1'!B60</f>
        <v>Tous les aliments utilisés doivent être saisis.</v>
      </c>
    </row>
    <row r="62" spans="2:9" s="5" customFormat="1" ht="3" customHeight="1" x14ac:dyDescent="0.3">
      <c r="E62" s="6"/>
    </row>
    <row r="63" spans="2:9" ht="21" customHeight="1" x14ac:dyDescent="0.25">
      <c r="B63" s="13" t="str">
        <f>+'B2'!B62</f>
        <v>Organisation de contrôle, Date:</v>
      </c>
      <c r="C63" s="14"/>
      <c r="D63" s="14"/>
      <c r="E63" s="14"/>
      <c r="F63" s="14" t="str">
        <f>+'B2'!F62</f>
        <v>Signature:</v>
      </c>
      <c r="G63" s="14"/>
      <c r="H63" s="14"/>
      <c r="I63" s="15"/>
    </row>
    <row r="64" spans="2:9" ht="7.65" customHeight="1" x14ac:dyDescent="0.25"/>
    <row r="65" spans="2:9" ht="21" customHeight="1" x14ac:dyDescent="0.25">
      <c r="B65" s="13" t="str">
        <f>+'B2'!B64</f>
        <v>Exploitant, Date:</v>
      </c>
      <c r="C65" s="14"/>
      <c r="D65" s="14"/>
      <c r="E65" s="14"/>
      <c r="F65" s="14" t="str">
        <f>+F63</f>
        <v>Signature:</v>
      </c>
      <c r="G65" s="14"/>
      <c r="H65" s="14"/>
      <c r="I65" s="15"/>
    </row>
    <row r="66" spans="2:9" ht="7.65" customHeight="1" x14ac:dyDescent="0.25">
      <c r="F66" s="11"/>
      <c r="G66" s="11"/>
    </row>
    <row r="72" spans="2:9" x14ac:dyDescent="0.25">
      <c r="B72" s="299"/>
      <c r="D72" s="299"/>
      <c r="F72" s="299"/>
      <c r="H72" s="300"/>
    </row>
    <row r="73" spans="2:9" x14ac:dyDescent="0.25">
      <c r="B73" s="300">
        <v>4</v>
      </c>
      <c r="D73" s="300">
        <v>2</v>
      </c>
      <c r="F73" s="300">
        <v>3</v>
      </c>
      <c r="H73" s="300">
        <v>4</v>
      </c>
    </row>
  </sheetData>
  <sheetProtection password="80C7" sheet="1" objects="1" scenarios="1"/>
  <phoneticPr fontId="0" type="noConversion"/>
  <pageMargins left="0.51181102362204722" right="0.27559055118110237" top="0.31496062992125984" bottom="0.31496062992125984" header="0.11811023622047245" footer="0.19685039370078741"/>
  <pageSetup paperSize="9" scale="83" fitToWidth="9" orientation="portrait" horizontalDpi="4294967292" r:id="rId1"/>
  <headerFooter alignWithMargins="0">
    <oddFooter>&amp;L&amp;"Arial,Fett"&amp;11AGRIDEA &amp;"Arial,Standard"&amp;9Linear, Version 2.6&amp;C&amp;9&amp;F&amp;R&amp;"Arial,Standard"&amp;9&amp;D / 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B1:I75"/>
  <sheetViews>
    <sheetView showGridLines="0" showRowColHeaders="0" workbookViewId="0">
      <pane ySplit="15" topLeftCell="A16" activePane="bottomLeft" state="frozen"/>
      <selection activeCell="F70" sqref="F70"/>
      <selection pane="bottomLeft" activeCell="C5" sqref="C5"/>
    </sheetView>
  </sheetViews>
  <sheetFormatPr baseColWidth="10" defaultColWidth="11.44140625" defaultRowHeight="13.2" x14ac:dyDescent="0.25"/>
  <cols>
    <col min="1" max="1" width="1.44140625" style="4" customWidth="1"/>
    <col min="2" max="2" width="15.44140625" style="4" customWidth="1"/>
    <col min="3" max="3" width="10.44140625" style="4" customWidth="1"/>
    <col min="4" max="4" width="15.44140625" style="4" customWidth="1"/>
    <col min="5" max="5" width="10.44140625" style="4" customWidth="1"/>
    <col min="6" max="6" width="15.44140625" style="4" customWidth="1"/>
    <col min="7" max="7" width="10.44140625" style="4" customWidth="1"/>
    <col min="8" max="8" width="15.44140625" style="4" customWidth="1"/>
    <col min="9" max="9" width="10.44140625" style="4" customWidth="1"/>
    <col min="10" max="10" width="1.44140625" style="4" customWidth="1"/>
    <col min="11" max="16384" width="11.44140625" style="4"/>
  </cols>
  <sheetData>
    <row r="1" spans="2:9" ht="43.65" customHeight="1" x14ac:dyDescent="0.25">
      <c r="D1" s="42" t="str">
        <f>Linear!D1</f>
        <v>Suisse-Bilanz: Correction linéaire</v>
      </c>
      <c r="G1" s="36"/>
      <c r="I1" s="43" t="str">
        <f>"B5: "&amp;Texte!A4</f>
        <v>B5: Entrée aliments</v>
      </c>
    </row>
    <row r="2" spans="2:9" ht="13.8" x14ac:dyDescent="0.25">
      <c r="B2" s="289" t="str">
        <f>Linear!B3 &amp; IF(Linear!C3=0,"",Linear!C3)</f>
        <v xml:space="preserve">No cantonal:    </v>
      </c>
      <c r="C2" s="288"/>
      <c r="F2" s="290" t="str">
        <f>Linear!B4 &amp;IF(Linear!C4=0,"",Linear!C5 &amp; " " &amp;Linear!C4)</f>
        <v xml:space="preserve">Nom:    </v>
      </c>
      <c r="H2" s="29"/>
    </row>
    <row r="3" spans="2:9" s="7" customFormat="1" x14ac:dyDescent="0.25">
      <c r="B3" s="274">
        <f>IF(SUM(C5:C7)=0%,0,IF(SUM(C5:C7)&lt;&gt;100%,Texte!$A$33,""))</f>
        <v>0</v>
      </c>
      <c r="C3" s="4"/>
      <c r="D3" s="274">
        <f>IF(SUM(E5:E7)=0%,0,IF(SUM(E5:E7)&lt;&gt;100%,Texte!$A$33,""))</f>
        <v>0</v>
      </c>
      <c r="E3" s="4"/>
      <c r="F3" s="4"/>
      <c r="G3" s="4"/>
      <c r="H3" s="4"/>
      <c r="I3" s="4"/>
    </row>
    <row r="4" spans="2:9" ht="13.8" x14ac:dyDescent="0.25">
      <c r="B4" s="49" t="str">
        <f>+'B4'!H4</f>
        <v>Répartition en %</v>
      </c>
      <c r="C4" s="50"/>
      <c r="D4" s="49" t="str">
        <f>+B4</f>
        <v>Répartition en %</v>
      </c>
      <c r="E4" s="50"/>
      <c r="F4" s="157" t="str">
        <f>+Texte!A24</f>
        <v>Saisie en kg MS</v>
      </c>
      <c r="G4" s="50"/>
      <c r="H4" s="157" t="str">
        <f>+F4</f>
        <v>Saisie en kg MS</v>
      </c>
      <c r="I4" s="50"/>
    </row>
    <row r="5" spans="2:9" s="8" customFormat="1" ht="15" customHeight="1" x14ac:dyDescent="0.3">
      <c r="B5" s="125" t="str">
        <f>+Texte!A20</f>
        <v>Porcs à l'engrais</v>
      </c>
      <c r="C5" s="165"/>
      <c r="D5" s="125" t="str">
        <f>+B5</f>
        <v>Porcs à l'engrais</v>
      </c>
      <c r="E5" s="165"/>
      <c r="F5" s="125"/>
      <c r="G5" s="114"/>
      <c r="H5" s="125"/>
      <c r="I5" s="114"/>
    </row>
    <row r="6" spans="2:9" s="8" customFormat="1" ht="15" customHeight="1" x14ac:dyDescent="0.3">
      <c r="B6" s="126" t="str">
        <f>+Texte!A21</f>
        <v>Truies d'él./ verrat</v>
      </c>
      <c r="C6" s="166"/>
      <c r="D6" s="126" t="str">
        <f>+B6</f>
        <v>Truies d'él./ verrat</v>
      </c>
      <c r="E6" s="166"/>
      <c r="F6" s="126" t="str">
        <f>+D6</f>
        <v>Truies d'él./ verrat</v>
      </c>
      <c r="G6" s="113">
        <v>1</v>
      </c>
      <c r="H6" s="126" t="str">
        <f>+F6</f>
        <v>Truies d'él./ verrat</v>
      </c>
      <c r="I6" s="113">
        <v>1</v>
      </c>
    </row>
    <row r="7" spans="2:9" s="8" customFormat="1" ht="15" customHeight="1" x14ac:dyDescent="0.3">
      <c r="B7" s="126" t="str">
        <f>+Texte!A22</f>
        <v>Porcelets</v>
      </c>
      <c r="C7" s="166"/>
      <c r="D7" s="126" t="str">
        <f>+B7</f>
        <v>Porcelets</v>
      </c>
      <c r="E7" s="166"/>
      <c r="F7" s="126"/>
      <c r="G7" s="113"/>
      <c r="H7" s="126"/>
      <c r="I7" s="113"/>
    </row>
    <row r="8" spans="2:9" s="8" customFormat="1" ht="15" customHeight="1" x14ac:dyDescent="0.3">
      <c r="B8" s="62"/>
      <c r="C8" s="113"/>
      <c r="D8" s="62"/>
      <c r="E8" s="113"/>
      <c r="F8" s="62"/>
      <c r="G8" s="113"/>
      <c r="H8" s="62"/>
      <c r="I8" s="113"/>
    </row>
    <row r="9" spans="2:9" s="7" customFormat="1" ht="30" customHeight="1" x14ac:dyDescent="0.25">
      <c r="B9" s="1" t="str">
        <f>+Texte!A37</f>
        <v>Lactosérum</v>
      </c>
      <c r="C9" s="318"/>
      <c r="D9" s="1" t="str">
        <f>+Texte!A38</f>
        <v>CCM</v>
      </c>
      <c r="E9" s="318"/>
      <c r="F9" s="1" t="str">
        <f>+Texte!A34</f>
        <v>Maïs plante entière</v>
      </c>
      <c r="G9" s="318"/>
      <c r="H9" s="1" t="str">
        <f>+Texte!A35 &amp; " 
" &amp; +Texte!A36</f>
        <v>Herbages 
(herbe, silo, ...)</v>
      </c>
      <c r="I9" s="318"/>
    </row>
    <row r="10" spans="2:9" s="19" customFormat="1" ht="15" x14ac:dyDescent="0.25">
      <c r="B10" s="31" t="str">
        <f>+'B2'!B7</f>
        <v>MS en %</v>
      </c>
      <c r="C10" s="129">
        <v>6</v>
      </c>
      <c r="D10" s="31" t="str">
        <f>+B10</f>
        <v>MS en %</v>
      </c>
      <c r="E10" s="120">
        <v>61</v>
      </c>
      <c r="F10" s="31" t="str">
        <f>+B10</f>
        <v>MS en %</v>
      </c>
      <c r="G10" s="32">
        <v>100</v>
      </c>
      <c r="H10" s="31" t="str">
        <f>+B10</f>
        <v>MS en %</v>
      </c>
      <c r="I10" s="32">
        <v>100</v>
      </c>
    </row>
    <row r="11" spans="2:9" s="19" customFormat="1" ht="15" x14ac:dyDescent="0.25">
      <c r="B11" s="46" t="str">
        <f>+Texte!A17</f>
        <v>par kg MS</v>
      </c>
      <c r="C11" s="47"/>
      <c r="D11" s="46" t="str">
        <f>+B11</f>
        <v>par kg MS</v>
      </c>
      <c r="E11" s="47"/>
      <c r="F11" s="46" t="str">
        <f>+D11</f>
        <v>par kg MS</v>
      </c>
      <c r="G11" s="47"/>
      <c r="H11" s="46" t="str">
        <f>+F11</f>
        <v>par kg MS</v>
      </c>
      <c r="I11" s="47"/>
    </row>
    <row r="12" spans="2:9" ht="13.8" x14ac:dyDescent="0.25">
      <c r="B12" s="33" t="str">
        <f>Texte!A27</f>
        <v>MJ EDP/EMV</v>
      </c>
      <c r="C12" s="34">
        <v>14.6</v>
      </c>
      <c r="D12" s="33" t="str">
        <f>Texte!A27</f>
        <v>MJ EDP/EMV</v>
      </c>
      <c r="E12" s="34">
        <v>15.7</v>
      </c>
      <c r="F12" s="33" t="str">
        <f>Texte!A27</f>
        <v>MJ EDP/EMV</v>
      </c>
      <c r="G12" s="34">
        <v>10.7</v>
      </c>
      <c r="H12" s="33" t="str">
        <f>Texte!A27</f>
        <v>MJ EDP/EMV</v>
      </c>
      <c r="I12" s="34">
        <v>7.6</v>
      </c>
    </row>
    <row r="13" spans="2:9" s="9" customFormat="1" ht="13.8" x14ac:dyDescent="0.25">
      <c r="B13" s="33" t="str">
        <f>'B1'!B10</f>
        <v>g MA</v>
      </c>
      <c r="C13" s="30">
        <v>129</v>
      </c>
      <c r="D13" s="33" t="str">
        <f>'B1'!B10</f>
        <v>g MA</v>
      </c>
      <c r="E13" s="30">
        <v>95</v>
      </c>
      <c r="F13" s="33" t="str">
        <f>'B1'!B10</f>
        <v>g MA</v>
      </c>
      <c r="G13" s="30">
        <v>75</v>
      </c>
      <c r="H13" s="33" t="str">
        <f>'B1'!B10</f>
        <v>g MA</v>
      </c>
      <c r="I13" s="30">
        <v>155</v>
      </c>
    </row>
    <row r="14" spans="2:9" s="9" customFormat="1" ht="13.8" x14ac:dyDescent="0.25">
      <c r="B14" s="35" t="str">
        <f>'B1'!B11</f>
        <v>g P</v>
      </c>
      <c r="C14" s="25">
        <v>7.3</v>
      </c>
      <c r="D14" s="35" t="str">
        <f>'B1'!B11</f>
        <v>g P</v>
      </c>
      <c r="E14" s="61">
        <v>3.3</v>
      </c>
      <c r="F14" s="35" t="str">
        <f>'B1'!B11</f>
        <v>g P</v>
      </c>
      <c r="G14" s="61">
        <v>1.9</v>
      </c>
      <c r="H14" s="35" t="str">
        <f>'B1'!B11</f>
        <v>g P</v>
      </c>
      <c r="I14" s="25">
        <v>3.5</v>
      </c>
    </row>
    <row r="15" spans="2:9" ht="13.8" x14ac:dyDescent="0.25">
      <c r="B15" s="21" t="str">
        <f>+'B2'!B12</f>
        <v>Date</v>
      </c>
      <c r="C15" s="22" t="str">
        <f>+Texte!A16</f>
        <v>kg MF</v>
      </c>
      <c r="D15" s="21" t="str">
        <f t="shared" ref="D15:I15" si="0">+B15</f>
        <v>Date</v>
      </c>
      <c r="E15" s="22" t="str">
        <f t="shared" si="0"/>
        <v>kg MF</v>
      </c>
      <c r="F15" s="21" t="str">
        <f t="shared" si="0"/>
        <v>Date</v>
      </c>
      <c r="G15" s="156" t="str">
        <f>+Texte!A19</f>
        <v>kg MS</v>
      </c>
      <c r="H15" s="21" t="str">
        <f t="shared" si="0"/>
        <v>Date</v>
      </c>
      <c r="I15" s="22" t="str">
        <f t="shared" si="0"/>
        <v>kg MS</v>
      </c>
    </row>
    <row r="16" spans="2:9" s="10" customFormat="1" ht="13.5" customHeight="1" x14ac:dyDescent="0.25">
      <c r="B16" s="151" t="str">
        <f>+'B4'!B16</f>
        <v>Début</v>
      </c>
      <c r="C16" s="284"/>
      <c r="D16" s="153" t="str">
        <f>+B16</f>
        <v>Début</v>
      </c>
      <c r="E16" s="284"/>
      <c r="F16" s="153" t="str">
        <f>+D16</f>
        <v>Début</v>
      </c>
      <c r="G16" s="284"/>
      <c r="H16" s="153" t="str">
        <f>+F16</f>
        <v>Début</v>
      </c>
      <c r="I16" s="284"/>
    </row>
    <row r="17" spans="2:9" s="10" customFormat="1" ht="13.5" customHeight="1" x14ac:dyDescent="0.25">
      <c r="B17" s="38"/>
      <c r="C17" s="39"/>
      <c r="D17" s="168"/>
      <c r="E17" s="39"/>
      <c r="F17" s="168"/>
      <c r="G17" s="39"/>
      <c r="H17" s="168"/>
      <c r="I17" s="39"/>
    </row>
    <row r="18" spans="2:9" s="10" customFormat="1" ht="13.5" customHeight="1" x14ac:dyDescent="0.25">
      <c r="B18" s="167"/>
      <c r="C18" s="40"/>
      <c r="D18" s="167"/>
      <c r="E18" s="40"/>
      <c r="F18" s="169"/>
      <c r="G18" s="40"/>
      <c r="H18" s="167"/>
      <c r="I18" s="40"/>
    </row>
    <row r="19" spans="2:9" s="10" customFormat="1" ht="13.5" customHeight="1" x14ac:dyDescent="0.25">
      <c r="B19" s="38"/>
      <c r="C19" s="39"/>
      <c r="D19" s="38"/>
      <c r="E19" s="39"/>
      <c r="F19" s="38"/>
      <c r="G19" s="39"/>
      <c r="H19" s="38"/>
      <c r="I19" s="39"/>
    </row>
    <row r="20" spans="2:9" s="10" customFormat="1" ht="13.5" customHeight="1" x14ac:dyDescent="0.25">
      <c r="B20" s="38"/>
      <c r="C20" s="39"/>
      <c r="D20" s="38"/>
      <c r="E20" s="39"/>
      <c r="F20" s="38"/>
      <c r="G20" s="39"/>
      <c r="H20" s="38"/>
      <c r="I20" s="39"/>
    </row>
    <row r="21" spans="2:9" s="10" customFormat="1" ht="13.5" customHeight="1" x14ac:dyDescent="0.25">
      <c r="B21" s="38"/>
      <c r="C21" s="39"/>
      <c r="D21" s="38"/>
      <c r="E21" s="39"/>
      <c r="F21" s="38"/>
      <c r="G21" s="39"/>
      <c r="H21" s="38"/>
      <c r="I21" s="39"/>
    </row>
    <row r="22" spans="2:9" s="10" customFormat="1" ht="13.5" customHeight="1" x14ac:dyDescent="0.25">
      <c r="B22" s="38"/>
      <c r="C22" s="39"/>
      <c r="D22" s="38"/>
      <c r="E22" s="39"/>
      <c r="F22" s="38"/>
      <c r="G22" s="39"/>
      <c r="H22" s="38"/>
      <c r="I22" s="39"/>
    </row>
    <row r="23" spans="2:9" s="10" customFormat="1" ht="13.5" customHeight="1" x14ac:dyDescent="0.25">
      <c r="B23" s="38"/>
      <c r="C23" s="39"/>
      <c r="D23" s="38"/>
      <c r="E23" s="39"/>
      <c r="F23" s="38"/>
      <c r="G23" s="39"/>
      <c r="H23" s="38"/>
      <c r="I23" s="39"/>
    </row>
    <row r="24" spans="2:9" s="10" customFormat="1" ht="13.5" customHeight="1" x14ac:dyDescent="0.25">
      <c r="B24" s="38"/>
      <c r="C24" s="39"/>
      <c r="D24" s="38"/>
      <c r="E24" s="39"/>
      <c r="F24" s="38"/>
      <c r="G24" s="39"/>
      <c r="H24" s="38"/>
      <c r="I24" s="39"/>
    </row>
    <row r="25" spans="2:9" s="10" customFormat="1" ht="13.5" customHeight="1" x14ac:dyDescent="0.25">
      <c r="B25" s="38"/>
      <c r="C25" s="39"/>
      <c r="D25" s="38"/>
      <c r="E25" s="39"/>
      <c r="F25" s="38"/>
      <c r="G25" s="39"/>
      <c r="H25" s="38"/>
      <c r="I25" s="39"/>
    </row>
    <row r="26" spans="2:9" s="10" customFormat="1" ht="13.5" customHeight="1" x14ac:dyDescent="0.25">
      <c r="B26" s="38"/>
      <c r="C26" s="39"/>
      <c r="D26" s="38"/>
      <c r="E26" s="39"/>
      <c r="F26" s="38"/>
      <c r="G26" s="39"/>
      <c r="H26" s="38"/>
      <c r="I26" s="39"/>
    </row>
    <row r="27" spans="2:9" s="10" customFormat="1" ht="13.5" customHeight="1" x14ac:dyDescent="0.25">
      <c r="B27" s="38"/>
      <c r="C27" s="39"/>
      <c r="D27" s="38"/>
      <c r="E27" s="39"/>
      <c r="F27" s="38"/>
      <c r="G27" s="39"/>
      <c r="H27" s="38"/>
      <c r="I27" s="39"/>
    </row>
    <row r="28" spans="2:9" s="10" customFormat="1" ht="13.5" customHeight="1" x14ac:dyDescent="0.25">
      <c r="B28" s="38"/>
      <c r="C28" s="39"/>
      <c r="D28" s="38"/>
      <c r="E28" s="39"/>
      <c r="F28" s="38"/>
      <c r="G28" s="39"/>
      <c r="H28" s="38"/>
      <c r="I28" s="39"/>
    </row>
    <row r="29" spans="2:9" s="10" customFormat="1" ht="13.5" customHeight="1" x14ac:dyDescent="0.25">
      <c r="B29" s="38"/>
      <c r="C29" s="39"/>
      <c r="D29" s="38"/>
      <c r="E29" s="39"/>
      <c r="F29" s="38"/>
      <c r="G29" s="39"/>
      <c r="H29" s="38"/>
      <c r="I29" s="39"/>
    </row>
    <row r="30" spans="2:9" s="10" customFormat="1" ht="13.5" customHeight="1" x14ac:dyDescent="0.25">
      <c r="B30" s="38"/>
      <c r="C30" s="39"/>
      <c r="D30" s="38"/>
      <c r="E30" s="39"/>
      <c r="F30" s="38"/>
      <c r="G30" s="39"/>
      <c r="H30" s="38"/>
      <c r="I30" s="39"/>
    </row>
    <row r="31" spans="2:9" s="10" customFormat="1" ht="13.5" customHeight="1" x14ac:dyDescent="0.25">
      <c r="B31" s="38"/>
      <c r="C31" s="39"/>
      <c r="D31" s="38"/>
      <c r="E31" s="39"/>
      <c r="F31" s="38"/>
      <c r="G31" s="39"/>
      <c r="H31" s="38"/>
      <c r="I31" s="39"/>
    </row>
    <row r="32" spans="2:9" s="10" customFormat="1" ht="13.5" customHeight="1" x14ac:dyDescent="0.25">
      <c r="B32" s="38"/>
      <c r="C32" s="39"/>
      <c r="D32" s="38"/>
      <c r="E32" s="39"/>
      <c r="F32" s="38"/>
      <c r="G32" s="39"/>
      <c r="H32" s="38"/>
      <c r="I32" s="39"/>
    </row>
    <row r="33" spans="2:9" s="10" customFormat="1" ht="13.5" customHeight="1" x14ac:dyDescent="0.25">
      <c r="B33" s="38"/>
      <c r="C33" s="39"/>
      <c r="D33" s="38"/>
      <c r="E33" s="39"/>
      <c r="F33" s="38"/>
      <c r="G33" s="39"/>
      <c r="H33" s="38"/>
      <c r="I33" s="39"/>
    </row>
    <row r="34" spans="2:9" s="10" customFormat="1" ht="13.5" customHeight="1" x14ac:dyDescent="0.25">
      <c r="B34" s="38"/>
      <c r="C34" s="39"/>
      <c r="D34" s="38"/>
      <c r="E34" s="39"/>
      <c r="F34" s="38"/>
      <c r="G34" s="39"/>
      <c r="H34" s="38"/>
      <c r="I34" s="39"/>
    </row>
    <row r="35" spans="2:9" s="10" customFormat="1" ht="13.5" customHeight="1" x14ac:dyDescent="0.25">
      <c r="B35" s="38"/>
      <c r="C35" s="39"/>
      <c r="D35" s="38"/>
      <c r="E35" s="39"/>
      <c r="F35" s="38"/>
      <c r="G35" s="39"/>
      <c r="H35" s="38"/>
      <c r="I35" s="39"/>
    </row>
    <row r="36" spans="2:9" s="10" customFormat="1" ht="13.5" customHeight="1" x14ac:dyDescent="0.25">
      <c r="B36" s="38"/>
      <c r="C36" s="39"/>
      <c r="D36" s="38"/>
      <c r="E36" s="39"/>
      <c r="F36" s="38"/>
      <c r="G36" s="39"/>
      <c r="H36" s="38"/>
      <c r="I36" s="39"/>
    </row>
    <row r="37" spans="2:9" s="10" customFormat="1" ht="13.5" customHeight="1" x14ac:dyDescent="0.25">
      <c r="B37" s="38"/>
      <c r="C37" s="39"/>
      <c r="D37" s="38"/>
      <c r="E37" s="39"/>
      <c r="F37" s="38"/>
      <c r="G37" s="39"/>
      <c r="H37" s="38"/>
      <c r="I37" s="39"/>
    </row>
    <row r="38" spans="2:9" s="10" customFormat="1" ht="13.5" customHeight="1" x14ac:dyDescent="0.25">
      <c r="B38" s="38"/>
      <c r="C38" s="39"/>
      <c r="D38" s="38"/>
      <c r="E38" s="39"/>
      <c r="F38" s="38"/>
      <c r="G38" s="39"/>
      <c r="H38" s="38"/>
      <c r="I38" s="39"/>
    </row>
    <row r="39" spans="2:9" s="10" customFormat="1" ht="13.5" customHeight="1" x14ac:dyDescent="0.25">
      <c r="B39" s="38"/>
      <c r="C39" s="39"/>
      <c r="D39" s="38"/>
      <c r="E39" s="39"/>
      <c r="F39" s="38"/>
      <c r="G39" s="39"/>
      <c r="H39" s="38"/>
      <c r="I39" s="39"/>
    </row>
    <row r="40" spans="2:9" s="10" customFormat="1" ht="13.5" customHeight="1" x14ac:dyDescent="0.25">
      <c r="B40" s="38"/>
      <c r="C40" s="39"/>
      <c r="D40" s="38"/>
      <c r="E40" s="39"/>
      <c r="F40" s="38"/>
      <c r="G40" s="39"/>
      <c r="H40" s="38"/>
      <c r="I40" s="39"/>
    </row>
    <row r="41" spans="2:9" s="10" customFormat="1" ht="13.5" customHeight="1" x14ac:dyDescent="0.25">
      <c r="B41" s="38"/>
      <c r="C41" s="39"/>
      <c r="D41" s="38"/>
      <c r="E41" s="39"/>
      <c r="F41" s="38"/>
      <c r="G41" s="39"/>
      <c r="H41" s="38"/>
      <c r="I41" s="39"/>
    </row>
    <row r="42" spans="2:9" s="10" customFormat="1" ht="13.5" customHeight="1" x14ac:dyDescent="0.25">
      <c r="B42" s="38"/>
      <c r="C42" s="39"/>
      <c r="D42" s="38"/>
      <c r="E42" s="39"/>
      <c r="F42" s="38"/>
      <c r="G42" s="39"/>
      <c r="H42" s="38"/>
      <c r="I42" s="39"/>
    </row>
    <row r="43" spans="2:9" s="10" customFormat="1" ht="13.5" customHeight="1" x14ac:dyDescent="0.25">
      <c r="B43" s="38"/>
      <c r="C43" s="39"/>
      <c r="D43" s="38"/>
      <c r="E43" s="39"/>
      <c r="F43" s="38"/>
      <c r="G43" s="39"/>
      <c r="H43" s="38"/>
      <c r="I43" s="39"/>
    </row>
    <row r="44" spans="2:9" s="10" customFormat="1" ht="13.5" customHeight="1" x14ac:dyDescent="0.25">
      <c r="B44" s="38"/>
      <c r="C44" s="39"/>
      <c r="D44" s="38"/>
      <c r="E44" s="39"/>
      <c r="F44" s="38"/>
      <c r="G44" s="39"/>
      <c r="H44" s="38"/>
      <c r="I44" s="39"/>
    </row>
    <row r="45" spans="2:9" s="10" customFormat="1" ht="13.5" customHeight="1" x14ac:dyDescent="0.25">
      <c r="B45" s="38"/>
      <c r="C45" s="39"/>
      <c r="D45" s="38"/>
      <c r="E45" s="39"/>
      <c r="F45" s="38"/>
      <c r="G45" s="39"/>
      <c r="H45" s="38"/>
      <c r="I45" s="39"/>
    </row>
    <row r="46" spans="2:9" s="10" customFormat="1" ht="13.5" customHeight="1" x14ac:dyDescent="0.25">
      <c r="B46" s="38"/>
      <c r="C46" s="39"/>
      <c r="D46" s="38"/>
      <c r="E46" s="39"/>
      <c r="F46" s="38"/>
      <c r="G46" s="39"/>
      <c r="H46" s="38"/>
      <c r="I46" s="39"/>
    </row>
    <row r="47" spans="2:9" s="10" customFormat="1" ht="13.5" customHeight="1" x14ac:dyDescent="0.25">
      <c r="B47" s="38"/>
      <c r="C47" s="39"/>
      <c r="D47" s="38"/>
      <c r="E47" s="39"/>
      <c r="F47" s="38"/>
      <c r="G47" s="39"/>
      <c r="H47" s="38"/>
      <c r="I47" s="39"/>
    </row>
    <row r="48" spans="2:9" s="10" customFormat="1" ht="13.5" customHeight="1" x14ac:dyDescent="0.25">
      <c r="B48" s="38"/>
      <c r="C48" s="39"/>
      <c r="D48" s="38"/>
      <c r="E48" s="39"/>
      <c r="F48" s="38"/>
      <c r="G48" s="39"/>
      <c r="H48" s="38"/>
      <c r="I48" s="39"/>
    </row>
    <row r="49" spans="2:9" s="10" customFormat="1" ht="13.5" customHeight="1" x14ac:dyDescent="0.25">
      <c r="B49" s="38"/>
      <c r="C49" s="39"/>
      <c r="D49" s="38"/>
      <c r="E49" s="39"/>
      <c r="F49" s="38"/>
      <c r="G49" s="39"/>
      <c r="H49" s="38"/>
      <c r="I49" s="39"/>
    </row>
    <row r="50" spans="2:9" s="10" customFormat="1" ht="13.5" customHeight="1" x14ac:dyDescent="0.25">
      <c r="B50" s="38"/>
      <c r="C50" s="39"/>
      <c r="D50" s="38"/>
      <c r="E50" s="39"/>
      <c r="F50" s="38"/>
      <c r="G50" s="39"/>
      <c r="H50" s="38"/>
      <c r="I50" s="39"/>
    </row>
    <row r="51" spans="2:9" s="10" customFormat="1" ht="13.5" customHeight="1" x14ac:dyDescent="0.25">
      <c r="B51" s="38"/>
      <c r="C51" s="39"/>
      <c r="D51" s="38"/>
      <c r="E51" s="39"/>
      <c r="F51" s="38"/>
      <c r="G51" s="39"/>
      <c r="H51" s="38"/>
      <c r="I51" s="39"/>
    </row>
    <row r="52" spans="2:9" s="10" customFormat="1" ht="13.5" customHeight="1" x14ac:dyDescent="0.25">
      <c r="B52" s="38"/>
      <c r="C52" s="39"/>
      <c r="D52" s="38"/>
      <c r="E52" s="39"/>
      <c r="F52" s="38"/>
      <c r="G52" s="39"/>
      <c r="H52" s="38"/>
      <c r="I52" s="39"/>
    </row>
    <row r="53" spans="2:9" s="10" customFormat="1" ht="13.5" customHeight="1" x14ac:dyDescent="0.25">
      <c r="B53" s="38"/>
      <c r="C53" s="39"/>
      <c r="D53" s="38"/>
      <c r="E53" s="39"/>
      <c r="F53" s="38"/>
      <c r="G53" s="39"/>
      <c r="H53" s="38"/>
      <c r="I53" s="39"/>
    </row>
    <row r="54" spans="2:9" s="10" customFormat="1" ht="13.5" customHeight="1" x14ac:dyDescent="0.25">
      <c r="B54" s="38"/>
      <c r="C54" s="39"/>
      <c r="D54" s="38"/>
      <c r="E54" s="39"/>
      <c r="F54" s="38"/>
      <c r="G54" s="39"/>
      <c r="H54" s="38"/>
      <c r="I54" s="39"/>
    </row>
    <row r="55" spans="2:9" s="10" customFormat="1" ht="13.5" customHeight="1" x14ac:dyDescent="0.25">
      <c r="B55" s="38"/>
      <c r="C55" s="39"/>
      <c r="D55" s="38"/>
      <c r="E55" s="39"/>
      <c r="F55" s="38"/>
      <c r="G55" s="39"/>
      <c r="H55" s="38"/>
      <c r="I55" s="39"/>
    </row>
    <row r="56" spans="2:9" s="10" customFormat="1" ht="13.5" customHeight="1" x14ac:dyDescent="0.25">
      <c r="B56" s="38"/>
      <c r="C56" s="39"/>
      <c r="D56" s="38"/>
      <c r="E56" s="39"/>
      <c r="F56" s="38"/>
      <c r="G56" s="39"/>
      <c r="H56" s="38"/>
      <c r="I56" s="39"/>
    </row>
    <row r="57" spans="2:9" s="10" customFormat="1" ht="13.5" customHeight="1" x14ac:dyDescent="0.25">
      <c r="B57" s="154" t="str">
        <f>+'B4'!B57</f>
        <v>Fin</v>
      </c>
      <c r="C57" s="287"/>
      <c r="D57" s="154" t="str">
        <f>+B57</f>
        <v>Fin</v>
      </c>
      <c r="E57" s="287"/>
      <c r="F57" s="154" t="str">
        <f>+D57</f>
        <v>Fin</v>
      </c>
      <c r="G57" s="287"/>
      <c r="H57" s="154" t="str">
        <f>+F57</f>
        <v>Fin</v>
      </c>
      <c r="I57" s="287"/>
    </row>
    <row r="58" spans="2:9" s="10" customFormat="1" ht="15" customHeight="1" x14ac:dyDescent="0.25">
      <c r="B58" s="127" t="str">
        <f>+Texte!A14</f>
        <v>En kg MF</v>
      </c>
      <c r="C58" s="282">
        <f>IF(SUM(C5:C7)&lt;&gt;100%,0,SUM(C16:C56)-C57)</f>
        <v>0</v>
      </c>
      <c r="D58" s="127" t="str">
        <f>+B58</f>
        <v>En kg MF</v>
      </c>
      <c r="E58" s="282">
        <f>IF(SUM(E5:E7)&lt;&gt;100%,0,SUM(E16:E56)-E57)</f>
        <v>0</v>
      </c>
      <c r="F58" s="127"/>
      <c r="G58" s="128"/>
      <c r="H58" s="283">
        <f>+F58</f>
        <v>0</v>
      </c>
      <c r="I58" s="128"/>
    </row>
    <row r="59" spans="2:9" s="5" customFormat="1" ht="14.25" customHeight="1" x14ac:dyDescent="0.25">
      <c r="B59" s="12" t="str">
        <f>+Texte!A15</f>
        <v>En kg MS</v>
      </c>
      <c r="C59" s="280">
        <f>IF(C10&lt;&gt;"",C58*C10/100,0)</f>
        <v>0</v>
      </c>
      <c r="D59" s="12" t="str">
        <f>+B59</f>
        <v>En kg MS</v>
      </c>
      <c r="E59" s="280">
        <f>IF(E10&lt;&gt;"",E58*E10/100,0)</f>
        <v>0</v>
      </c>
      <c r="F59" s="12" t="str">
        <f>+D59</f>
        <v>En kg MS</v>
      </c>
      <c r="G59" s="280">
        <f>SUM(G16:G56)-G57</f>
        <v>0</v>
      </c>
      <c r="H59" s="12" t="str">
        <f>+F59</f>
        <v>En kg MS</v>
      </c>
      <c r="I59" s="281">
        <f>SUM(I16:I56)-I57</f>
        <v>0</v>
      </c>
    </row>
    <row r="60" spans="2:9" s="5" customFormat="1" ht="3" customHeight="1" x14ac:dyDescent="0.2">
      <c r="B60" s="302"/>
    </row>
    <row r="61" spans="2:9" ht="18" customHeight="1" x14ac:dyDescent="0.25">
      <c r="B61" s="301" t="str">
        <f>+'B1'!B60</f>
        <v>Tous les aliments utilisés doivent être saisis.</v>
      </c>
    </row>
    <row r="62" spans="2:9" s="5" customFormat="1" ht="3" customHeight="1" x14ac:dyDescent="0.3">
      <c r="E62" s="6"/>
    </row>
    <row r="63" spans="2:9" ht="21" customHeight="1" x14ac:dyDescent="0.25">
      <c r="B63" s="13" t="str">
        <f>+'B2'!B62</f>
        <v>Organisation de contrôle, Date:</v>
      </c>
      <c r="C63" s="14"/>
      <c r="D63" s="14"/>
      <c r="E63" s="14"/>
      <c r="F63" s="14" t="str">
        <f>+'B2'!F62</f>
        <v>Signature:</v>
      </c>
      <c r="G63" s="14"/>
      <c r="H63" s="14"/>
      <c r="I63" s="15"/>
    </row>
    <row r="64" spans="2:9" ht="7.65" customHeight="1" x14ac:dyDescent="0.25"/>
    <row r="65" spans="2:9" ht="21" customHeight="1" x14ac:dyDescent="0.25">
      <c r="B65" s="13" t="str">
        <f>+'B2'!B64</f>
        <v>Exploitant, Date:</v>
      </c>
      <c r="C65" s="14"/>
      <c r="D65" s="14"/>
      <c r="E65" s="14"/>
      <c r="F65" s="14" t="str">
        <f>+F63</f>
        <v>Signature:</v>
      </c>
      <c r="G65" s="14"/>
      <c r="H65" s="14"/>
      <c r="I65" s="15"/>
    </row>
    <row r="66" spans="2:9" ht="8.4" customHeight="1" x14ac:dyDescent="0.25">
      <c r="F66" s="11"/>
      <c r="G66" s="11"/>
    </row>
    <row r="72" spans="2:9" x14ac:dyDescent="0.25">
      <c r="B72" s="300"/>
      <c r="D72" s="300"/>
      <c r="F72" s="300"/>
      <c r="H72" s="300"/>
    </row>
    <row r="73" spans="2:9" x14ac:dyDescent="0.25">
      <c r="B73" s="300">
        <v>4</v>
      </c>
      <c r="D73" s="300">
        <v>2</v>
      </c>
      <c r="F73" s="300">
        <v>3</v>
      </c>
      <c r="H73" s="300">
        <v>4</v>
      </c>
    </row>
    <row r="74" spans="2:9" ht="12.75" customHeight="1" x14ac:dyDescent="0.25"/>
    <row r="75" spans="2:9" ht="12.75" customHeight="1" x14ac:dyDescent="0.25"/>
  </sheetData>
  <sheetProtection password="80C7" sheet="1" objects="1" scenarios="1"/>
  <mergeCells count="4">
    <mergeCell ref="H9:I9"/>
    <mergeCell ref="B9:C9"/>
    <mergeCell ref="D9:E9"/>
    <mergeCell ref="F9:G9"/>
  </mergeCells>
  <phoneticPr fontId="0" type="noConversion"/>
  <pageMargins left="0.51181102362204722" right="0.27559055118110237" top="0.31496062992125984" bottom="0.31496062992125984" header="0.11811023622047245" footer="0.19685039370078741"/>
  <pageSetup paperSize="9" scale="83" fitToWidth="9" orientation="portrait" horizontalDpi="4294967292" r:id="rId1"/>
  <headerFooter alignWithMargins="0">
    <oddFooter>&amp;L&amp;"Arial,Fett"&amp;11AGRIDEA &amp;"Arial,Standard"&amp;9Linear, Version 2.6&amp;C&amp;9&amp;F&amp;R&amp;"Arial,Standard"&amp;9&amp;D / page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B1:I75"/>
  <sheetViews>
    <sheetView showGridLines="0" showRowColHeaders="0" workbookViewId="0">
      <pane ySplit="15" topLeftCell="A16" activePane="bottomLeft" state="frozen"/>
      <selection activeCell="F70" sqref="F70"/>
      <selection pane="bottomLeft" activeCell="C5" sqref="C5"/>
    </sheetView>
  </sheetViews>
  <sheetFormatPr baseColWidth="10" defaultColWidth="11.44140625" defaultRowHeight="13.2" x14ac:dyDescent="0.25"/>
  <cols>
    <col min="1" max="1" width="1.44140625" style="4" customWidth="1"/>
    <col min="2" max="2" width="15.44140625" style="4" customWidth="1"/>
    <col min="3" max="3" width="10.44140625" style="4" customWidth="1"/>
    <col min="4" max="4" width="15.44140625" style="4" customWidth="1"/>
    <col min="5" max="5" width="10.44140625" style="4" customWidth="1"/>
    <col min="6" max="6" width="15.44140625" style="4" customWidth="1"/>
    <col min="7" max="7" width="10.44140625" style="4" customWidth="1"/>
    <col min="8" max="8" width="15.44140625" style="4" customWidth="1"/>
    <col min="9" max="9" width="10.44140625" style="4" customWidth="1"/>
    <col min="10" max="10" width="1.44140625" style="4" customWidth="1"/>
    <col min="11" max="16384" width="11.44140625" style="4"/>
  </cols>
  <sheetData>
    <row r="1" spans="2:9" ht="43.65" customHeight="1" x14ac:dyDescent="0.25">
      <c r="D1" s="42" t="str">
        <f>Linear!D1</f>
        <v>Suisse-Bilanz: Correction linéaire</v>
      </c>
      <c r="G1" s="36"/>
      <c r="I1" s="43" t="str">
        <f>"B6: "&amp;Texte!A4</f>
        <v>B6: Entrée aliments</v>
      </c>
    </row>
    <row r="2" spans="2:9" ht="13.8" x14ac:dyDescent="0.25">
      <c r="B2" s="289" t="str">
        <f>Linear!B3 &amp; IF(Linear!C3=0,"",Linear!C3)</f>
        <v xml:space="preserve">No cantonal:    </v>
      </c>
      <c r="C2" s="288"/>
      <c r="F2" s="290" t="str">
        <f>Linear!B4 &amp;IF(Linear!C4=0,"",Linear!C5 &amp; " " &amp;Linear!C4)</f>
        <v xml:space="preserve">Nom:    </v>
      </c>
      <c r="H2" s="29"/>
    </row>
    <row r="3" spans="2:9" s="7" customFormat="1" x14ac:dyDescent="0.25">
      <c r="B3" s="274">
        <f>IF(SUM(C5:C8)=0%,0,IF(SUM(C5:C8)&lt;&gt;100%,Texte!$A$33,""))</f>
        <v>0</v>
      </c>
      <c r="C3" s="4"/>
      <c r="D3" s="274">
        <f>IF(SUM(E5:E7)=0%,0,IF(SUM(E5:E7)&lt;&gt;100%,Texte!$A$33,""))</f>
        <v>0</v>
      </c>
      <c r="E3" s="4"/>
      <c r="F3" s="4"/>
      <c r="G3" s="4"/>
      <c r="H3" s="4"/>
      <c r="I3" s="4"/>
    </row>
    <row r="4" spans="2:9" ht="13.8" x14ac:dyDescent="0.25">
      <c r="B4" s="49" t="str">
        <f>+'B4'!H4</f>
        <v>Répartition en %</v>
      </c>
      <c r="C4" s="50"/>
      <c r="D4" s="49" t="str">
        <f>+B4</f>
        <v>Répartition en %</v>
      </c>
      <c r="E4" s="50"/>
      <c r="F4" s="157" t="str">
        <f>+Texte!A24</f>
        <v>Saisie en kg MS</v>
      </c>
      <c r="G4" s="50"/>
      <c r="H4" s="157" t="str">
        <f>+F4</f>
        <v>Saisie en kg MS</v>
      </c>
      <c r="I4" s="50"/>
    </row>
    <row r="5" spans="2:9" s="8" customFormat="1" ht="15" customHeight="1" x14ac:dyDescent="0.3">
      <c r="B5" s="125" t="str">
        <f>+Texte!A20</f>
        <v>Porcs à l'engrais</v>
      </c>
      <c r="C5" s="165"/>
      <c r="D5" s="125" t="str">
        <f>+B5</f>
        <v>Porcs à l'engrais</v>
      </c>
      <c r="E5" s="165"/>
      <c r="F5" s="125"/>
      <c r="G5" s="114"/>
      <c r="H5" s="125"/>
      <c r="I5" s="114"/>
    </row>
    <row r="6" spans="2:9" s="8" customFormat="1" ht="15" customHeight="1" x14ac:dyDescent="0.3">
      <c r="B6" s="126" t="str">
        <f>+Texte!A21</f>
        <v>Truies d'él./ verrat</v>
      </c>
      <c r="C6" s="166"/>
      <c r="D6" s="126" t="str">
        <f>+B6</f>
        <v>Truies d'él./ verrat</v>
      </c>
      <c r="E6" s="166"/>
      <c r="F6" s="126" t="str">
        <f>+D6</f>
        <v>Truies d'él./ verrat</v>
      </c>
      <c r="G6" s="113">
        <v>1</v>
      </c>
      <c r="H6" s="126" t="str">
        <f>+F6</f>
        <v>Truies d'él./ verrat</v>
      </c>
      <c r="I6" s="113">
        <v>1</v>
      </c>
    </row>
    <row r="7" spans="2:9" s="8" customFormat="1" ht="15" customHeight="1" x14ac:dyDescent="0.3">
      <c r="B7" s="126" t="str">
        <f>+Texte!A22</f>
        <v>Porcelets</v>
      </c>
      <c r="C7" s="166"/>
      <c r="D7" s="126" t="str">
        <f>+B7</f>
        <v>Porcelets</v>
      </c>
      <c r="E7" s="166"/>
      <c r="F7" s="126"/>
      <c r="G7" s="113"/>
      <c r="H7" s="126"/>
      <c r="I7" s="113"/>
    </row>
    <row r="8" spans="2:9" s="8" customFormat="1" ht="15" customHeight="1" x14ac:dyDescent="0.3">
      <c r="B8" s="126" t="str">
        <f>+Texte!A23</f>
        <v>Poules pondeuses</v>
      </c>
      <c r="C8" s="166"/>
      <c r="D8" s="126"/>
      <c r="E8" s="113"/>
      <c r="F8" s="126"/>
      <c r="G8" s="113"/>
      <c r="H8" s="126"/>
      <c r="I8" s="113"/>
    </row>
    <row r="9" spans="2:9" s="7" customFormat="1" ht="30" customHeight="1" x14ac:dyDescent="0.25">
      <c r="B9" s="1" t="str">
        <f>+Texte!A39</f>
        <v>Paille, granulés de paille</v>
      </c>
      <c r="C9" s="318"/>
      <c r="D9" s="1" t="str">
        <f>+Texte!A40</f>
        <v>Matériaux d'occupation, dés de fourrage grossier</v>
      </c>
      <c r="E9" s="318"/>
      <c r="F9" s="53"/>
      <c r="G9" s="45"/>
      <c r="H9" s="60"/>
      <c r="I9" s="45"/>
    </row>
    <row r="10" spans="2:9" s="19" customFormat="1" ht="15" x14ac:dyDescent="0.25">
      <c r="B10" s="31" t="str">
        <f>+'B2'!B7</f>
        <v>MS en %</v>
      </c>
      <c r="C10" s="32">
        <v>88</v>
      </c>
      <c r="D10" s="31" t="str">
        <f>+B10</f>
        <v>MS en %</v>
      </c>
      <c r="E10" s="32">
        <v>87</v>
      </c>
      <c r="F10" s="31" t="str">
        <f>+B10</f>
        <v>MS en %</v>
      </c>
      <c r="G10" s="32"/>
      <c r="H10" s="31" t="str">
        <f>+B10</f>
        <v>MS en %</v>
      </c>
      <c r="I10" s="32"/>
    </row>
    <row r="11" spans="2:9" s="19" customFormat="1" ht="15" x14ac:dyDescent="0.25">
      <c r="B11" s="46" t="str">
        <f>+Texte!A17</f>
        <v>par kg MS</v>
      </c>
      <c r="C11" s="47"/>
      <c r="D11" s="46" t="str">
        <f>+B11</f>
        <v>par kg MS</v>
      </c>
      <c r="E11" s="47"/>
      <c r="F11" s="46" t="str">
        <f>+D11</f>
        <v>par kg MS</v>
      </c>
      <c r="G11" s="47"/>
      <c r="H11" s="46" t="str">
        <f>+F11</f>
        <v>par kg MS</v>
      </c>
      <c r="I11" s="47"/>
    </row>
    <row r="12" spans="2:9" ht="13.8" x14ac:dyDescent="0.25">
      <c r="B12" s="33" t="str">
        <f>Texte!A27</f>
        <v>MJ EDP/EMV</v>
      </c>
      <c r="C12" s="34">
        <v>2.2000000000000002</v>
      </c>
      <c r="D12" s="33" t="str">
        <f>Texte!A27</f>
        <v>MJ EDP/EMV</v>
      </c>
      <c r="E12" s="34">
        <v>2.1</v>
      </c>
      <c r="F12" s="33" t="str">
        <f>Texte!A27</f>
        <v>MJ EDP/EMV</v>
      </c>
      <c r="G12" s="34"/>
      <c r="H12" s="33" t="str">
        <f>Texte!A27</f>
        <v>MJ EDP/EMV</v>
      </c>
      <c r="I12" s="34"/>
    </row>
    <row r="13" spans="2:9" s="9" customFormat="1" ht="13.8" x14ac:dyDescent="0.25">
      <c r="B13" s="33" t="str">
        <f>'B1'!B10</f>
        <v>g MA</v>
      </c>
      <c r="C13" s="30">
        <v>35</v>
      </c>
      <c r="D13" s="33" t="str">
        <f>'B1'!B10</f>
        <v>g MA</v>
      </c>
      <c r="E13" s="30">
        <v>25</v>
      </c>
      <c r="F13" s="33" t="str">
        <f>'B1'!B10</f>
        <v>g MA</v>
      </c>
      <c r="G13" s="30"/>
      <c r="H13" s="33" t="str">
        <f>'B1'!B10</f>
        <v>g MA</v>
      </c>
      <c r="I13" s="30"/>
    </row>
    <row r="14" spans="2:9" s="9" customFormat="1" ht="13.8" x14ac:dyDescent="0.25">
      <c r="B14" s="35" t="str">
        <f>'B1'!B11</f>
        <v>g P</v>
      </c>
      <c r="C14" s="25">
        <v>0.9</v>
      </c>
      <c r="D14" s="35" t="str">
        <f>'B1'!B11</f>
        <v>g P</v>
      </c>
      <c r="E14" s="61">
        <v>1.6</v>
      </c>
      <c r="F14" s="35" t="str">
        <f>'B1'!B11</f>
        <v>g P</v>
      </c>
      <c r="G14" s="61"/>
      <c r="H14" s="35" t="str">
        <f>'B1'!B11</f>
        <v>g P</v>
      </c>
      <c r="I14" s="25"/>
    </row>
    <row r="15" spans="2:9" ht="13.8" x14ac:dyDescent="0.25">
      <c r="B15" s="21" t="str">
        <f>+'B2'!B12</f>
        <v>Date</v>
      </c>
      <c r="C15" s="22" t="str">
        <f>+Texte!A16</f>
        <v>kg MF</v>
      </c>
      <c r="D15" s="21" t="str">
        <f>+B15</f>
        <v>Date</v>
      </c>
      <c r="E15" s="22" t="str">
        <f>+C15</f>
        <v>kg MF</v>
      </c>
      <c r="F15" s="21" t="str">
        <f>+D15</f>
        <v>Date</v>
      </c>
      <c r="G15" s="156" t="str">
        <f>+Texte!A19</f>
        <v>kg MS</v>
      </c>
      <c r="H15" s="21" t="str">
        <f>+F15</f>
        <v>Date</v>
      </c>
      <c r="I15" s="22" t="str">
        <f>+G15</f>
        <v>kg MS</v>
      </c>
    </row>
    <row r="16" spans="2:9" s="10" customFormat="1" ht="13.5" customHeight="1" x14ac:dyDescent="0.25">
      <c r="B16" s="151" t="str">
        <f>+'B4'!B16</f>
        <v>Début</v>
      </c>
      <c r="C16" s="284"/>
      <c r="D16" s="153" t="str">
        <f>+B16</f>
        <v>Début</v>
      </c>
      <c r="E16" s="284"/>
      <c r="F16" s="153" t="str">
        <f>+D16</f>
        <v>Début</v>
      </c>
      <c r="G16" s="284"/>
      <c r="H16" s="153" t="str">
        <f>+F16</f>
        <v>Début</v>
      </c>
      <c r="I16" s="284"/>
    </row>
    <row r="17" spans="2:9" s="10" customFormat="1" ht="13.5" customHeight="1" x14ac:dyDescent="0.25">
      <c r="B17" s="38"/>
      <c r="C17" s="39"/>
      <c r="D17" s="168"/>
      <c r="E17" s="39"/>
      <c r="F17" s="168"/>
      <c r="G17" s="39"/>
      <c r="H17" s="168"/>
      <c r="I17" s="39"/>
    </row>
    <row r="18" spans="2:9" s="10" customFormat="1" ht="13.5" customHeight="1" x14ac:dyDescent="0.25">
      <c r="B18" s="167"/>
      <c r="C18" s="40"/>
      <c r="D18" s="167"/>
      <c r="E18" s="40"/>
      <c r="F18" s="169"/>
      <c r="G18" s="40"/>
      <c r="H18" s="167"/>
      <c r="I18" s="40"/>
    </row>
    <row r="19" spans="2:9" s="10" customFormat="1" ht="13.5" customHeight="1" x14ac:dyDescent="0.25">
      <c r="B19" s="38"/>
      <c r="C19" s="39"/>
      <c r="D19" s="38"/>
      <c r="E19" s="39"/>
      <c r="F19" s="38"/>
      <c r="G19" s="39"/>
      <c r="H19" s="38"/>
      <c r="I19" s="39"/>
    </row>
    <row r="20" spans="2:9" s="10" customFormat="1" ht="13.5" customHeight="1" x14ac:dyDescent="0.25">
      <c r="B20" s="38"/>
      <c r="C20" s="39"/>
      <c r="D20" s="38"/>
      <c r="E20" s="39"/>
      <c r="F20" s="38"/>
      <c r="G20" s="39"/>
      <c r="H20" s="38"/>
      <c r="I20" s="39"/>
    </row>
    <row r="21" spans="2:9" s="10" customFormat="1" ht="13.5" customHeight="1" x14ac:dyDescent="0.25">
      <c r="B21" s="38"/>
      <c r="C21" s="39"/>
      <c r="D21" s="38"/>
      <c r="E21" s="39"/>
      <c r="F21" s="38"/>
      <c r="G21" s="39"/>
      <c r="H21" s="38"/>
      <c r="I21" s="39"/>
    </row>
    <row r="22" spans="2:9" s="10" customFormat="1" ht="13.5" customHeight="1" x14ac:dyDescent="0.25">
      <c r="B22" s="38"/>
      <c r="C22" s="39"/>
      <c r="D22" s="38"/>
      <c r="E22" s="39"/>
      <c r="F22" s="38"/>
      <c r="G22" s="39"/>
      <c r="H22" s="38"/>
      <c r="I22" s="39"/>
    </row>
    <row r="23" spans="2:9" s="10" customFormat="1" ht="13.5" customHeight="1" x14ac:dyDescent="0.25">
      <c r="B23" s="38"/>
      <c r="C23" s="39"/>
      <c r="D23" s="38"/>
      <c r="E23" s="39"/>
      <c r="F23" s="38"/>
      <c r="G23" s="39"/>
      <c r="H23" s="38"/>
      <c r="I23" s="39"/>
    </row>
    <row r="24" spans="2:9" s="10" customFormat="1" ht="13.5" customHeight="1" x14ac:dyDescent="0.25">
      <c r="B24" s="38"/>
      <c r="C24" s="39"/>
      <c r="D24" s="38"/>
      <c r="E24" s="39"/>
      <c r="F24" s="38"/>
      <c r="G24" s="39"/>
      <c r="H24" s="38"/>
      <c r="I24" s="39"/>
    </row>
    <row r="25" spans="2:9" s="10" customFormat="1" ht="13.5" customHeight="1" x14ac:dyDescent="0.25">
      <c r="B25" s="38"/>
      <c r="C25" s="39"/>
      <c r="D25" s="38"/>
      <c r="E25" s="39"/>
      <c r="F25" s="38"/>
      <c r="G25" s="39"/>
      <c r="H25" s="38"/>
      <c r="I25" s="39"/>
    </row>
    <row r="26" spans="2:9" s="10" customFormat="1" ht="13.5" customHeight="1" x14ac:dyDescent="0.25">
      <c r="B26" s="38"/>
      <c r="C26" s="39"/>
      <c r="D26" s="38"/>
      <c r="E26" s="39"/>
      <c r="F26" s="38"/>
      <c r="G26" s="39"/>
      <c r="H26" s="38"/>
      <c r="I26" s="39"/>
    </row>
    <row r="27" spans="2:9" s="10" customFormat="1" ht="13.5" customHeight="1" x14ac:dyDescent="0.25">
      <c r="B27" s="38"/>
      <c r="C27" s="39"/>
      <c r="D27" s="38"/>
      <c r="E27" s="39"/>
      <c r="F27" s="38"/>
      <c r="G27" s="39"/>
      <c r="H27" s="38"/>
      <c r="I27" s="39"/>
    </row>
    <row r="28" spans="2:9" s="10" customFormat="1" ht="13.5" customHeight="1" x14ac:dyDescent="0.25">
      <c r="B28" s="38"/>
      <c r="C28" s="39"/>
      <c r="D28" s="38"/>
      <c r="E28" s="39"/>
      <c r="F28" s="38"/>
      <c r="G28" s="39"/>
      <c r="H28" s="38"/>
      <c r="I28" s="39"/>
    </row>
    <row r="29" spans="2:9" s="10" customFormat="1" ht="13.5" customHeight="1" x14ac:dyDescent="0.25">
      <c r="B29" s="38"/>
      <c r="C29" s="39"/>
      <c r="D29" s="38"/>
      <c r="E29" s="39"/>
      <c r="F29" s="38"/>
      <c r="G29" s="39"/>
      <c r="H29" s="38"/>
      <c r="I29" s="39"/>
    </row>
    <row r="30" spans="2:9" s="10" customFormat="1" ht="13.5" customHeight="1" x14ac:dyDescent="0.25">
      <c r="B30" s="38"/>
      <c r="C30" s="39"/>
      <c r="D30" s="38"/>
      <c r="E30" s="39"/>
      <c r="F30" s="38"/>
      <c r="G30" s="39"/>
      <c r="H30" s="38"/>
      <c r="I30" s="39"/>
    </row>
    <row r="31" spans="2:9" s="10" customFormat="1" ht="13.5" customHeight="1" x14ac:dyDescent="0.25">
      <c r="B31" s="38"/>
      <c r="C31" s="39"/>
      <c r="D31" s="38"/>
      <c r="E31" s="39"/>
      <c r="F31" s="38"/>
      <c r="G31" s="39"/>
      <c r="H31" s="38"/>
      <c r="I31" s="39"/>
    </row>
    <row r="32" spans="2:9" s="10" customFormat="1" ht="13.5" customHeight="1" x14ac:dyDescent="0.25">
      <c r="B32" s="38"/>
      <c r="C32" s="39"/>
      <c r="D32" s="38"/>
      <c r="E32" s="39"/>
      <c r="F32" s="38"/>
      <c r="G32" s="39"/>
      <c r="H32" s="38"/>
      <c r="I32" s="39"/>
    </row>
    <row r="33" spans="2:9" s="10" customFormat="1" ht="13.5" customHeight="1" x14ac:dyDescent="0.25">
      <c r="B33" s="38"/>
      <c r="C33" s="39"/>
      <c r="D33" s="38"/>
      <c r="E33" s="39"/>
      <c r="F33" s="38"/>
      <c r="G33" s="39"/>
      <c r="H33" s="38"/>
      <c r="I33" s="39"/>
    </row>
    <row r="34" spans="2:9" s="10" customFormat="1" ht="13.5" customHeight="1" x14ac:dyDescent="0.25">
      <c r="B34" s="38"/>
      <c r="C34" s="39"/>
      <c r="D34" s="38"/>
      <c r="E34" s="39"/>
      <c r="F34" s="38"/>
      <c r="G34" s="39"/>
      <c r="H34" s="38"/>
      <c r="I34" s="39"/>
    </row>
    <row r="35" spans="2:9" s="10" customFormat="1" ht="13.5" customHeight="1" x14ac:dyDescent="0.25">
      <c r="B35" s="38"/>
      <c r="C35" s="39"/>
      <c r="D35" s="38"/>
      <c r="E35" s="39"/>
      <c r="F35" s="38"/>
      <c r="G35" s="39"/>
      <c r="H35" s="38"/>
      <c r="I35" s="39"/>
    </row>
    <row r="36" spans="2:9" s="10" customFormat="1" ht="13.5" customHeight="1" x14ac:dyDescent="0.25">
      <c r="B36" s="38"/>
      <c r="C36" s="39"/>
      <c r="D36" s="38"/>
      <c r="E36" s="39"/>
      <c r="F36" s="38"/>
      <c r="G36" s="39"/>
      <c r="H36" s="38"/>
      <c r="I36" s="39"/>
    </row>
    <row r="37" spans="2:9" s="10" customFormat="1" ht="13.5" customHeight="1" x14ac:dyDescent="0.25">
      <c r="B37" s="38"/>
      <c r="C37" s="39"/>
      <c r="D37" s="38"/>
      <c r="E37" s="39"/>
      <c r="F37" s="38"/>
      <c r="G37" s="39"/>
      <c r="H37" s="38"/>
      <c r="I37" s="39"/>
    </row>
    <row r="38" spans="2:9" s="10" customFormat="1" ht="13.5" customHeight="1" x14ac:dyDescent="0.25">
      <c r="B38" s="38"/>
      <c r="C38" s="39"/>
      <c r="D38" s="38"/>
      <c r="E38" s="39"/>
      <c r="F38" s="38"/>
      <c r="G38" s="39"/>
      <c r="H38" s="38"/>
      <c r="I38" s="39"/>
    </row>
    <row r="39" spans="2:9" s="10" customFormat="1" ht="13.5" customHeight="1" x14ac:dyDescent="0.25">
      <c r="B39" s="38"/>
      <c r="C39" s="39"/>
      <c r="D39" s="38"/>
      <c r="E39" s="39"/>
      <c r="F39" s="38"/>
      <c r="G39" s="39"/>
      <c r="H39" s="38"/>
      <c r="I39" s="39"/>
    </row>
    <row r="40" spans="2:9" s="10" customFormat="1" ht="13.5" customHeight="1" x14ac:dyDescent="0.25">
      <c r="B40" s="38"/>
      <c r="C40" s="39"/>
      <c r="D40" s="38"/>
      <c r="E40" s="39"/>
      <c r="F40" s="38"/>
      <c r="G40" s="39"/>
      <c r="H40" s="38"/>
      <c r="I40" s="39"/>
    </row>
    <row r="41" spans="2:9" s="10" customFormat="1" ht="13.5" customHeight="1" x14ac:dyDescent="0.25">
      <c r="B41" s="38"/>
      <c r="C41" s="39"/>
      <c r="D41" s="38"/>
      <c r="E41" s="39"/>
      <c r="F41" s="38"/>
      <c r="G41" s="39"/>
      <c r="H41" s="38"/>
      <c r="I41" s="39"/>
    </row>
    <row r="42" spans="2:9" s="10" customFormat="1" ht="13.5" customHeight="1" x14ac:dyDescent="0.25">
      <c r="B42" s="38"/>
      <c r="C42" s="39"/>
      <c r="D42" s="38"/>
      <c r="E42" s="39"/>
      <c r="F42" s="38"/>
      <c r="G42" s="39"/>
      <c r="H42" s="38"/>
      <c r="I42" s="39"/>
    </row>
    <row r="43" spans="2:9" s="10" customFormat="1" ht="13.5" customHeight="1" x14ac:dyDescent="0.25">
      <c r="B43" s="38"/>
      <c r="C43" s="39"/>
      <c r="D43" s="38"/>
      <c r="E43" s="39"/>
      <c r="F43" s="38"/>
      <c r="G43" s="39"/>
      <c r="H43" s="38"/>
      <c r="I43" s="39"/>
    </row>
    <row r="44" spans="2:9" s="10" customFormat="1" ht="13.5" customHeight="1" x14ac:dyDescent="0.25">
      <c r="B44" s="38"/>
      <c r="C44" s="39"/>
      <c r="D44" s="38"/>
      <c r="E44" s="39"/>
      <c r="F44" s="38"/>
      <c r="G44" s="39"/>
      <c r="H44" s="38"/>
      <c r="I44" s="39"/>
    </row>
    <row r="45" spans="2:9" s="10" customFormat="1" ht="13.5" customHeight="1" x14ac:dyDescent="0.25">
      <c r="B45" s="38"/>
      <c r="C45" s="39"/>
      <c r="D45" s="38"/>
      <c r="E45" s="39"/>
      <c r="F45" s="38"/>
      <c r="G45" s="39"/>
      <c r="H45" s="38"/>
      <c r="I45" s="39"/>
    </row>
    <row r="46" spans="2:9" s="10" customFormat="1" ht="13.5" customHeight="1" x14ac:dyDescent="0.25">
      <c r="B46" s="38"/>
      <c r="C46" s="39"/>
      <c r="D46" s="38"/>
      <c r="E46" s="39"/>
      <c r="F46" s="38"/>
      <c r="G46" s="39"/>
      <c r="H46" s="38"/>
      <c r="I46" s="39"/>
    </row>
    <row r="47" spans="2:9" s="10" customFormat="1" ht="13.5" customHeight="1" x14ac:dyDescent="0.25">
      <c r="B47" s="38"/>
      <c r="C47" s="39"/>
      <c r="D47" s="38"/>
      <c r="E47" s="39"/>
      <c r="F47" s="38"/>
      <c r="G47" s="39"/>
      <c r="H47" s="38"/>
      <c r="I47" s="39"/>
    </row>
    <row r="48" spans="2:9" s="10" customFormat="1" ht="13.5" customHeight="1" x14ac:dyDescent="0.25">
      <c r="B48" s="38"/>
      <c r="C48" s="39"/>
      <c r="D48" s="38"/>
      <c r="E48" s="39"/>
      <c r="F48" s="38"/>
      <c r="G48" s="39"/>
      <c r="H48" s="38"/>
      <c r="I48" s="39"/>
    </row>
    <row r="49" spans="2:9" s="10" customFormat="1" ht="13.5" customHeight="1" x14ac:dyDescent="0.25">
      <c r="B49" s="38"/>
      <c r="C49" s="39"/>
      <c r="D49" s="38"/>
      <c r="E49" s="39"/>
      <c r="F49" s="38"/>
      <c r="G49" s="39"/>
      <c r="H49" s="38"/>
      <c r="I49" s="39"/>
    </row>
    <row r="50" spans="2:9" s="10" customFormat="1" ht="13.5" customHeight="1" x14ac:dyDescent="0.25">
      <c r="B50" s="38"/>
      <c r="C50" s="39"/>
      <c r="D50" s="38"/>
      <c r="E50" s="39"/>
      <c r="F50" s="38"/>
      <c r="G50" s="39"/>
      <c r="H50" s="38"/>
      <c r="I50" s="39"/>
    </row>
    <row r="51" spans="2:9" s="10" customFormat="1" ht="13.5" customHeight="1" x14ac:dyDescent="0.25">
      <c r="B51" s="38"/>
      <c r="C51" s="39"/>
      <c r="D51" s="38"/>
      <c r="E51" s="39"/>
      <c r="F51" s="38"/>
      <c r="G51" s="39"/>
      <c r="H51" s="38"/>
      <c r="I51" s="39"/>
    </row>
    <row r="52" spans="2:9" s="10" customFormat="1" ht="13.5" customHeight="1" x14ac:dyDescent="0.25">
      <c r="B52" s="38"/>
      <c r="C52" s="39"/>
      <c r="D52" s="38"/>
      <c r="E52" s="39"/>
      <c r="F52" s="38"/>
      <c r="G52" s="39"/>
      <c r="H52" s="38"/>
      <c r="I52" s="39"/>
    </row>
    <row r="53" spans="2:9" s="10" customFormat="1" ht="13.5" customHeight="1" x14ac:dyDescent="0.25">
      <c r="B53" s="38"/>
      <c r="C53" s="39"/>
      <c r="D53" s="38"/>
      <c r="E53" s="39"/>
      <c r="F53" s="38"/>
      <c r="G53" s="39"/>
      <c r="H53" s="38"/>
      <c r="I53" s="39"/>
    </row>
    <row r="54" spans="2:9" s="10" customFormat="1" ht="13.5" customHeight="1" x14ac:dyDescent="0.25">
      <c r="B54" s="38"/>
      <c r="C54" s="39"/>
      <c r="D54" s="38"/>
      <c r="E54" s="39"/>
      <c r="F54" s="38"/>
      <c r="G54" s="39"/>
      <c r="H54" s="38"/>
      <c r="I54" s="39"/>
    </row>
    <row r="55" spans="2:9" s="10" customFormat="1" ht="13.5" customHeight="1" x14ac:dyDescent="0.25">
      <c r="B55" s="38"/>
      <c r="C55" s="39"/>
      <c r="D55" s="38"/>
      <c r="E55" s="39"/>
      <c r="F55" s="38"/>
      <c r="G55" s="39"/>
      <c r="H55" s="38"/>
      <c r="I55" s="39"/>
    </row>
    <row r="56" spans="2:9" s="10" customFormat="1" ht="13.5" customHeight="1" x14ac:dyDescent="0.25">
      <c r="B56" s="38"/>
      <c r="C56" s="39"/>
      <c r="D56" s="38"/>
      <c r="E56" s="39"/>
      <c r="F56" s="38"/>
      <c r="G56" s="39"/>
      <c r="H56" s="38"/>
      <c r="I56" s="39"/>
    </row>
    <row r="57" spans="2:9" s="10" customFormat="1" ht="13.5" customHeight="1" x14ac:dyDescent="0.25">
      <c r="B57" s="154" t="str">
        <f>+'B4'!B57</f>
        <v>Fin</v>
      </c>
      <c r="C57" s="287"/>
      <c r="D57" s="154" t="str">
        <f>+B57</f>
        <v>Fin</v>
      </c>
      <c r="E57" s="287"/>
      <c r="F57" s="154" t="str">
        <f>+D57</f>
        <v>Fin</v>
      </c>
      <c r="G57" s="287"/>
      <c r="H57" s="154" t="str">
        <f>+F57</f>
        <v>Fin</v>
      </c>
      <c r="I57" s="287"/>
    </row>
    <row r="58" spans="2:9" s="10" customFormat="1" ht="15" customHeight="1" x14ac:dyDescent="0.25">
      <c r="B58" s="127" t="str">
        <f>+Texte!A14</f>
        <v>En kg MF</v>
      </c>
      <c r="C58" s="282">
        <f>IF(SUM(C5:C8)&lt;&gt;100%,0,SUM(C16:C56)-C57)</f>
        <v>0</v>
      </c>
      <c r="D58" s="127" t="str">
        <f>+B58</f>
        <v>En kg MF</v>
      </c>
      <c r="E58" s="282">
        <f>IF(SUM(E5:E7)&lt;&gt;100%,0,SUM(E16:E56)-E57)</f>
        <v>0</v>
      </c>
      <c r="F58" s="127"/>
      <c r="G58" s="128"/>
      <c r="H58" s="283">
        <f>+F58</f>
        <v>0</v>
      </c>
      <c r="I58" s="128"/>
    </row>
    <row r="59" spans="2:9" s="5" customFormat="1" ht="14.25" customHeight="1" x14ac:dyDescent="0.25">
      <c r="B59" s="12" t="str">
        <f>+Texte!A15</f>
        <v>En kg MS</v>
      </c>
      <c r="C59" s="280">
        <f>IF(C10&lt;&gt;"",C58*C10/100,0)</f>
        <v>0</v>
      </c>
      <c r="D59" s="12" t="str">
        <f>+B59</f>
        <v>En kg MS</v>
      </c>
      <c r="E59" s="280">
        <f>IF(E10&lt;&gt;"",E58*E10/100,0)</f>
        <v>0</v>
      </c>
      <c r="F59" s="12" t="str">
        <f>+D59</f>
        <v>En kg MS</v>
      </c>
      <c r="G59" s="280">
        <f>SUM(G16:G56)-G57</f>
        <v>0</v>
      </c>
      <c r="H59" s="12" t="str">
        <f>+F59</f>
        <v>En kg MS</v>
      </c>
      <c r="I59" s="281">
        <f>SUM(I16:I56)-I57</f>
        <v>0</v>
      </c>
    </row>
    <row r="60" spans="2:9" s="5" customFormat="1" ht="3" customHeight="1" x14ac:dyDescent="0.2">
      <c r="B60" s="302"/>
    </row>
    <row r="61" spans="2:9" ht="18" customHeight="1" x14ac:dyDescent="0.25">
      <c r="B61" s="301" t="str">
        <f>+'B1'!B60</f>
        <v>Tous les aliments utilisés doivent être saisis.</v>
      </c>
    </row>
    <row r="62" spans="2:9" s="5" customFormat="1" ht="3" customHeight="1" x14ac:dyDescent="0.3">
      <c r="E62" s="6"/>
    </row>
    <row r="63" spans="2:9" ht="21" customHeight="1" x14ac:dyDescent="0.25">
      <c r="B63" s="13" t="str">
        <f>+'B2'!B62</f>
        <v>Organisation de contrôle, Date:</v>
      </c>
      <c r="C63" s="14"/>
      <c r="D63" s="14"/>
      <c r="E63" s="14"/>
      <c r="F63" s="14" t="str">
        <f>+'B2'!F62</f>
        <v>Signature:</v>
      </c>
      <c r="G63" s="14"/>
      <c r="H63" s="14"/>
      <c r="I63" s="15"/>
    </row>
    <row r="64" spans="2:9" ht="7.65" customHeight="1" x14ac:dyDescent="0.25"/>
    <row r="65" spans="2:9" ht="21" customHeight="1" x14ac:dyDescent="0.25">
      <c r="B65" s="13" t="str">
        <f>+'B2'!B64</f>
        <v>Exploitant, Date:</v>
      </c>
      <c r="C65" s="14"/>
      <c r="D65" s="14"/>
      <c r="E65" s="14"/>
      <c r="F65" s="14" t="str">
        <f>+F63</f>
        <v>Signature:</v>
      </c>
      <c r="G65" s="14"/>
      <c r="H65" s="14"/>
      <c r="I65" s="15"/>
    </row>
    <row r="66" spans="2:9" ht="8.4" customHeight="1" x14ac:dyDescent="0.25">
      <c r="F66" s="11"/>
      <c r="G66" s="11"/>
    </row>
    <row r="72" spans="2:9" x14ac:dyDescent="0.25">
      <c r="B72" s="300"/>
      <c r="D72" s="300"/>
      <c r="F72" s="300"/>
      <c r="H72" s="300"/>
    </row>
    <row r="73" spans="2:9" x14ac:dyDescent="0.25">
      <c r="B73" s="300">
        <v>4</v>
      </c>
      <c r="D73" s="300">
        <v>2</v>
      </c>
      <c r="F73" s="300">
        <v>3</v>
      </c>
      <c r="H73" s="300">
        <v>4</v>
      </c>
    </row>
    <row r="74" spans="2:9" ht="12.75" customHeight="1" x14ac:dyDescent="0.25"/>
    <row r="75" spans="2:9" ht="12.75" customHeight="1" x14ac:dyDescent="0.25"/>
  </sheetData>
  <sheetProtection password="80C7" sheet="1" objects="1" scenarios="1"/>
  <mergeCells count="2">
    <mergeCell ref="B9:C9"/>
    <mergeCell ref="D9:E9"/>
  </mergeCells>
  <phoneticPr fontId="0" type="noConversion"/>
  <pageMargins left="0.51181102362204722" right="0.27559055118110237" top="0.31496062992125984" bottom="0.31496062992125984" header="0.11811023622047245" footer="0.19685039370078741"/>
  <pageSetup paperSize="9" scale="83" fitToWidth="9" orientation="portrait" horizontalDpi="4294967292" r:id="rId1"/>
  <headerFooter alignWithMargins="0">
    <oddFooter>&amp;L&amp;"Arial,Fett"&amp;11AGRIDEA &amp;"Arial,Standard"&amp;9Linear, Version 2.6&amp;C&amp;9&amp;F&amp;R&amp;"Arial,Standard"&amp;9&amp;D / 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"/>
  <sheetViews>
    <sheetView showRowColHeaders="0" workbookViewId="0"/>
  </sheetViews>
  <sheetFormatPr baseColWidth="10" defaultRowHeight="13.2" x14ac:dyDescent="0.25"/>
  <sheetData>
    <row r="1" spans="1:1" x14ac:dyDescent="0.25">
      <c r="A1" s="297" t="s">
        <v>197</v>
      </c>
    </row>
  </sheetData>
  <sheetProtection password="80C7" sheet="1" objects="1" scenarios="1"/>
  <phoneticPr fontId="0" type="noConversion"/>
  <pageMargins left="0.51181102362204722" right="0.27559055118110237" top="0.31496062992125984" bottom="0.31496062992125984" header="0.11811023622047245" footer="0.19685039370078741"/>
  <pageSetup paperSize="9" scale="83" orientation="portrait" r:id="rId1"/>
  <headerFooter alignWithMargins="0">
    <oddFooter>&amp;L&amp;"Arial,Fett"&amp;11AGRIDEA &amp;"Arial,Standard"&amp;9Linear, Version 2.6&amp;C&amp;9&amp;F&amp;R&amp;"Arial,Standard"&amp;9&amp;D / 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flichtdokumente" ma:contentTypeID="0x0101002F9FFC2F4692C040A9D99914B314900F03002503BEDD1FD3B44890BB871367069DAE" ma:contentTypeVersion="5" ma:contentTypeDescription="" ma:contentTypeScope="" ma:versionID="a6b47d56c43f1de8e8c0956af44de734">
  <xsd:schema xmlns:xsd="http://www.w3.org/2001/XMLSchema" xmlns:xs="http://www.w3.org/2001/XMLSchema" xmlns:p="http://schemas.microsoft.com/office/2006/metadata/properties" xmlns:ns2="558044cc-f176-4c91-a0e4-bc704674ebff" xmlns:ns3="4772e789-f9b0-4137-af23-d373710afc05" targetNamespace="http://schemas.microsoft.com/office/2006/metadata/properties" ma:root="true" ma:fieldsID="de7ae00b76f2f3a01eacf55ceaa00eb3" ns2:_="" ns3:_="">
    <xsd:import namespace="558044cc-f176-4c91-a0e4-bc704674ebff"/>
    <xsd:import namespace="4772e789-f9b0-4137-af23-d373710afc05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2:Phase" minOccurs="0"/>
                <xsd:element ref="ns2:Modul" minOccurs="0"/>
                <xsd:element ref="ns2:Verantwortung" minOccurs="0"/>
                <xsd:element ref="ns2:Mitarbeit" minOccurs="0"/>
                <xsd:element ref="ns2:Prüfung" minOccurs="0"/>
                <xsd:element ref="ns2:Entscheid" minOccurs="0"/>
                <xsd:element ref="ns2:Sortierung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2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3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4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  <xsd:element name="Phase" ma:index="5" nillable="true" ma:displayName="Phase" ma:internalName="Phase">
      <xsd:simpleType>
        <xsd:restriction base="dms:Text">
          <xsd:maxLength value="255"/>
        </xsd:restriction>
      </xsd:simpleType>
    </xsd:element>
    <xsd:element name="Modul" ma:index="6" nillable="true" ma:displayName="Modul" ma:internalName="Modul">
      <xsd:simpleType>
        <xsd:restriction base="dms:Text">
          <xsd:maxLength value="255"/>
        </xsd:restriction>
      </xsd:simpleType>
    </xsd:element>
    <xsd:element name="Verantwortung" ma:index="7" nillable="true" ma:displayName="Verantwortung" ma:internalName="Verantwortung">
      <xsd:simpleType>
        <xsd:restriction base="dms:Text">
          <xsd:maxLength value="255"/>
        </xsd:restriction>
      </xsd:simpleType>
    </xsd:element>
    <xsd:element name="Mitarbeit" ma:index="8" nillable="true" ma:displayName="Mitarbeit" ma:internalName="Mitarbeit">
      <xsd:simpleType>
        <xsd:restriction base="dms:Text">
          <xsd:maxLength value="255"/>
        </xsd:restriction>
      </xsd:simpleType>
    </xsd:element>
    <xsd:element name="Prüfung" ma:index="9" nillable="true" ma:displayName="Prüfung" ma:internalName="Pr_x00fc_fung">
      <xsd:simpleType>
        <xsd:restriction base="dms:Text">
          <xsd:maxLength value="255"/>
        </xsd:restriction>
      </xsd:simpleType>
    </xsd:element>
    <xsd:element name="Entscheid" ma:index="10" nillable="true" ma:displayName="Entscheid" ma:internalName="Entscheid">
      <xsd:simpleType>
        <xsd:restriction base="dms:Text">
          <xsd:maxLength value="255"/>
        </xsd:restriction>
      </xsd:simpleType>
    </xsd:element>
    <xsd:element name="Sortierung" ma:index="11" nillable="true" ma:displayName="Sortierung" ma:internalName="Sortierung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2e789-f9b0-4137-af23-d373710af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E4382D3-98A1-4BF9-9DBE-D781B56A21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DB39D4-6ADF-4DDE-842A-6496B5CA4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4772e789-f9b0-4137-af23-d373710af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A6AFA-9C93-4DF1-BD83-DA870897C1D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28</vt:i4>
      </vt:variant>
    </vt:vector>
  </HeadingPairs>
  <TitlesOfParts>
    <vt:vector size="38" baseType="lpstr">
      <vt:lpstr>Texte</vt:lpstr>
      <vt:lpstr>Corrections</vt:lpstr>
      <vt:lpstr>Linear</vt:lpstr>
      <vt:lpstr>B1</vt:lpstr>
      <vt:lpstr>B2</vt:lpstr>
      <vt:lpstr>B3</vt:lpstr>
      <vt:lpstr>B4</vt:lpstr>
      <vt:lpstr>B5</vt:lpstr>
      <vt:lpstr>B6</vt:lpstr>
      <vt:lpstr>Reserve</vt:lpstr>
      <vt:lpstr>Linear!AusblendZeilen</vt:lpstr>
      <vt:lpstr>Texte!BlattRef</vt:lpstr>
      <vt:lpstr>Texte!Finished</vt:lpstr>
      <vt:lpstr>Texte!ProgrammName</vt:lpstr>
      <vt:lpstr>Resultate</vt:lpstr>
      <vt:lpstr>Texte!Seite</vt:lpstr>
      <vt:lpstr>Texte!SprachIdx</vt:lpstr>
      <vt:lpstr>'B1'!StartZelle</vt:lpstr>
      <vt:lpstr>'B2'!StartZelle</vt:lpstr>
      <vt:lpstr>'B3'!StartZelle</vt:lpstr>
      <vt:lpstr>'B4'!StartZelle</vt:lpstr>
      <vt:lpstr>'B5'!StartZelle</vt:lpstr>
      <vt:lpstr>'B6'!StartZelle</vt:lpstr>
      <vt:lpstr>Linear!StartZelle</vt:lpstr>
      <vt:lpstr>Reserve!StartZelle</vt:lpstr>
      <vt:lpstr>Corrections!TextBlattRef</vt:lpstr>
      <vt:lpstr>Texte!txtCubes</vt:lpstr>
      <vt:lpstr>Texte!txtDate</vt:lpstr>
      <vt:lpstr>Linear!valCubes</vt:lpstr>
      <vt:lpstr>Texte!VersionsDatum</vt:lpstr>
      <vt:lpstr>Texte!VersionsNummer</vt:lpstr>
      <vt:lpstr>'B1'!Zone_d_impression</vt:lpstr>
      <vt:lpstr>'B2'!Zone_d_impression</vt:lpstr>
      <vt:lpstr>'B3'!Zone_d_impression</vt:lpstr>
      <vt:lpstr>'B4'!Zone_d_impression</vt:lpstr>
      <vt:lpstr>'B5'!Zone_d_impression</vt:lpstr>
      <vt:lpstr>'B6'!Zone_d_impression</vt:lpstr>
      <vt:lpstr>Linear!Zone_d_impression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Linear 2.6</dc:title>
  <dc:subject>Lineare Korrektur</dc:subject>
  <dc:creator>Dominique Erard</dc:creator>
  <cp:lastModifiedBy>Dominique Erard</cp:lastModifiedBy>
  <cp:lastPrinted>2022-12-01T16:58:39Z</cp:lastPrinted>
  <dcterms:created xsi:type="dcterms:W3CDTF">1999-06-24T14:06:28Z</dcterms:created>
  <dcterms:modified xsi:type="dcterms:W3CDTF">2023-11-08T11:57:09Z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 Version">
    <vt:lpwstr>F DEF</vt:lpwstr>
  </property>
</Properties>
</file>